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codeName="ThisWorkbook" defaultThemeVersion="124226"/>
  <xr:revisionPtr revIDLastSave="0" documentId="13_ncr:1_{58335B7C-1B98-42FD-8EFA-43E4DBE5895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de Flash" sheetId="1" r:id="rId1"/>
    <sheet name="RAM_Generic" sheetId="3" r:id="rId2"/>
    <sheet name="RAM_FBL" sheetId="11" r:id="rId3"/>
    <sheet name="RAM_Pbl" sheetId="4" r:id="rId4"/>
    <sheet name="RAM_EOL" sheetId="5" r:id="rId5"/>
    <sheet name="Work-Flash" sheetId="2" r:id="rId6"/>
  </sheets>
  <definedNames>
    <definedName name="_xlnm.Print_Area" localSheetId="0">'Code Flash'!$A$1:$J$53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36" i="1" l="1"/>
  <c r="Q44" i="1"/>
  <c r="F11" i="4"/>
  <c r="C36" i="5"/>
  <c r="E14" i="5"/>
  <c r="C14" i="5"/>
  <c r="B15" i="5"/>
  <c r="B16" i="5" s="1"/>
  <c r="B17" i="5" s="1"/>
  <c r="B18" i="5" s="1"/>
  <c r="B19" i="5" s="1"/>
  <c r="E15" i="5"/>
  <c r="E23" i="5"/>
  <c r="F12" i="5"/>
  <c r="E19" i="4"/>
  <c r="P1" i="1"/>
  <c r="U258" i="1"/>
  <c r="U259" i="1" s="1"/>
  <c r="U260" i="1" s="1"/>
  <c r="U261" i="1" s="1"/>
  <c r="U262" i="1" s="1"/>
  <c r="U263" i="1" s="1"/>
  <c r="U264" i="1" s="1"/>
  <c r="U265" i="1" s="1"/>
  <c r="U266" i="1" s="1"/>
  <c r="U267" i="1" s="1"/>
  <c r="Q254" i="1"/>
  <c r="N132" i="1"/>
  <c r="O132" i="1"/>
  <c r="N133" i="1"/>
  <c r="O133" i="1"/>
  <c r="N134" i="1"/>
  <c r="O134" i="1"/>
  <c r="N135" i="1"/>
  <c r="O135" i="1"/>
  <c r="N136" i="1"/>
  <c r="O136" i="1"/>
  <c r="N137" i="1"/>
  <c r="O137" i="1"/>
  <c r="N138" i="1"/>
  <c r="O138" i="1"/>
  <c r="N139" i="1"/>
  <c r="O139" i="1"/>
  <c r="N140" i="1"/>
  <c r="O140" i="1"/>
  <c r="N141" i="1"/>
  <c r="O141" i="1"/>
  <c r="N142" i="1"/>
  <c r="O142" i="1"/>
  <c r="N143" i="1"/>
  <c r="O143" i="1"/>
  <c r="N144" i="1"/>
  <c r="O144" i="1"/>
  <c r="N145" i="1"/>
  <c r="O145" i="1"/>
  <c r="N146" i="1"/>
  <c r="O146" i="1"/>
  <c r="N147" i="1"/>
  <c r="O147" i="1"/>
  <c r="N148" i="1"/>
  <c r="O148" i="1"/>
  <c r="N149" i="1"/>
  <c r="O149" i="1"/>
  <c r="N150" i="1"/>
  <c r="O150" i="1"/>
  <c r="N151" i="1"/>
  <c r="O151" i="1"/>
  <c r="N152" i="1"/>
  <c r="O152" i="1"/>
  <c r="N153" i="1"/>
  <c r="O153" i="1"/>
  <c r="N154" i="1"/>
  <c r="O154" i="1"/>
  <c r="N155" i="1"/>
  <c r="O155" i="1"/>
  <c r="N156" i="1"/>
  <c r="O156" i="1"/>
  <c r="N157" i="1"/>
  <c r="O157" i="1"/>
  <c r="N158" i="1"/>
  <c r="O158" i="1"/>
  <c r="N159" i="1"/>
  <c r="O159" i="1"/>
  <c r="N160" i="1"/>
  <c r="O160" i="1"/>
  <c r="N161" i="1"/>
  <c r="O161" i="1"/>
  <c r="N162" i="1"/>
  <c r="O162" i="1"/>
  <c r="N163" i="1"/>
  <c r="O163" i="1"/>
  <c r="N164" i="1"/>
  <c r="O164" i="1"/>
  <c r="N165" i="1"/>
  <c r="O165" i="1"/>
  <c r="N166" i="1"/>
  <c r="O166" i="1"/>
  <c r="N167" i="1"/>
  <c r="O167" i="1"/>
  <c r="N168" i="1"/>
  <c r="O168" i="1"/>
  <c r="N169" i="1"/>
  <c r="O169" i="1"/>
  <c r="N170" i="1"/>
  <c r="O170" i="1"/>
  <c r="N171" i="1"/>
  <c r="O171" i="1"/>
  <c r="N172" i="1"/>
  <c r="O172" i="1"/>
  <c r="N173" i="1"/>
  <c r="O173" i="1"/>
  <c r="N174" i="1"/>
  <c r="O174" i="1"/>
  <c r="N175" i="1"/>
  <c r="O175" i="1"/>
  <c r="N176" i="1"/>
  <c r="O176" i="1"/>
  <c r="N177" i="1"/>
  <c r="O177" i="1"/>
  <c r="N178" i="1"/>
  <c r="O178" i="1"/>
  <c r="N179" i="1"/>
  <c r="O179" i="1"/>
  <c r="N180" i="1"/>
  <c r="O180" i="1"/>
  <c r="N181" i="1"/>
  <c r="O181" i="1"/>
  <c r="N182" i="1"/>
  <c r="O182" i="1"/>
  <c r="N183" i="1"/>
  <c r="O183" i="1"/>
  <c r="N184" i="1"/>
  <c r="O184" i="1"/>
  <c r="N185" i="1"/>
  <c r="O185" i="1"/>
  <c r="N186" i="1"/>
  <c r="O186" i="1"/>
  <c r="N187" i="1"/>
  <c r="O187" i="1"/>
  <c r="N188" i="1"/>
  <c r="O188" i="1"/>
  <c r="N189" i="1"/>
  <c r="O189" i="1"/>
  <c r="N190" i="1"/>
  <c r="O190" i="1"/>
  <c r="N191" i="1"/>
  <c r="O191" i="1"/>
  <c r="N192" i="1"/>
  <c r="O192" i="1"/>
  <c r="N193" i="1"/>
  <c r="O193" i="1"/>
  <c r="N194" i="1"/>
  <c r="O194" i="1"/>
  <c r="N195" i="1"/>
  <c r="O195" i="1"/>
  <c r="N196" i="1"/>
  <c r="O196" i="1"/>
  <c r="N197" i="1"/>
  <c r="O197" i="1"/>
  <c r="N198" i="1"/>
  <c r="O198" i="1"/>
  <c r="N199" i="1"/>
  <c r="O199" i="1"/>
  <c r="N200" i="1"/>
  <c r="O200" i="1"/>
  <c r="N201" i="1"/>
  <c r="O201" i="1"/>
  <c r="N202" i="1"/>
  <c r="O202" i="1"/>
  <c r="N203" i="1"/>
  <c r="O203" i="1"/>
  <c r="N204" i="1"/>
  <c r="O204" i="1"/>
  <c r="N205" i="1"/>
  <c r="O205" i="1"/>
  <c r="N206" i="1"/>
  <c r="O206" i="1"/>
  <c r="N207" i="1"/>
  <c r="O207" i="1"/>
  <c r="N208" i="1"/>
  <c r="O208" i="1"/>
  <c r="N209" i="1"/>
  <c r="O209" i="1"/>
  <c r="N210" i="1"/>
  <c r="O210" i="1"/>
  <c r="N211" i="1"/>
  <c r="O211" i="1"/>
  <c r="N212" i="1"/>
  <c r="O212" i="1"/>
  <c r="N213" i="1"/>
  <c r="O213" i="1"/>
  <c r="N214" i="1"/>
  <c r="O214" i="1"/>
  <c r="N215" i="1"/>
  <c r="O215" i="1"/>
  <c r="N216" i="1"/>
  <c r="O216" i="1"/>
  <c r="N217" i="1"/>
  <c r="O217" i="1"/>
  <c r="N218" i="1"/>
  <c r="O218" i="1"/>
  <c r="N219" i="1"/>
  <c r="O219" i="1"/>
  <c r="N220" i="1"/>
  <c r="O220" i="1"/>
  <c r="N221" i="1"/>
  <c r="O221" i="1"/>
  <c r="N222" i="1"/>
  <c r="O222" i="1"/>
  <c r="N223" i="1"/>
  <c r="O223" i="1"/>
  <c r="N224" i="1"/>
  <c r="O224" i="1"/>
  <c r="N225" i="1"/>
  <c r="O225" i="1"/>
  <c r="N226" i="1"/>
  <c r="O226" i="1"/>
  <c r="N227" i="1"/>
  <c r="O227" i="1"/>
  <c r="N228" i="1"/>
  <c r="O228" i="1"/>
  <c r="N229" i="1"/>
  <c r="O229" i="1"/>
  <c r="N230" i="1"/>
  <c r="O230" i="1"/>
  <c r="N231" i="1"/>
  <c r="O231" i="1"/>
  <c r="N232" i="1"/>
  <c r="O232" i="1"/>
  <c r="N233" i="1"/>
  <c r="O233" i="1"/>
  <c r="N234" i="1"/>
  <c r="O234" i="1"/>
  <c r="N235" i="1"/>
  <c r="O235" i="1"/>
  <c r="N236" i="1"/>
  <c r="O236" i="1"/>
  <c r="N237" i="1"/>
  <c r="O237" i="1"/>
  <c r="N238" i="1"/>
  <c r="O238" i="1"/>
  <c r="N239" i="1"/>
  <c r="O239" i="1"/>
  <c r="N240" i="1"/>
  <c r="O240" i="1"/>
  <c r="N241" i="1"/>
  <c r="O241" i="1"/>
  <c r="N242" i="1"/>
  <c r="O242" i="1"/>
  <c r="N243" i="1"/>
  <c r="O243" i="1"/>
  <c r="N244" i="1"/>
  <c r="O244" i="1"/>
  <c r="N245" i="1"/>
  <c r="O245" i="1"/>
  <c r="N246" i="1"/>
  <c r="O246" i="1"/>
  <c r="N247" i="1"/>
  <c r="O247" i="1"/>
  <c r="N248" i="1"/>
  <c r="O248" i="1"/>
  <c r="N249" i="1"/>
  <c r="O249" i="1"/>
  <c r="N250" i="1"/>
  <c r="O250" i="1"/>
  <c r="N251" i="1"/>
  <c r="O251" i="1"/>
  <c r="N252" i="1"/>
  <c r="O252" i="1"/>
  <c r="N253" i="1"/>
  <c r="O253" i="1"/>
  <c r="N254" i="1"/>
  <c r="U254" i="1" s="1"/>
  <c r="O254" i="1"/>
  <c r="N255" i="1"/>
  <c r="U255" i="1" s="1"/>
  <c r="O255" i="1"/>
  <c r="N256" i="1"/>
  <c r="U256" i="1" s="1"/>
  <c r="O256" i="1"/>
  <c r="N257" i="1"/>
  <c r="U257" i="1" s="1"/>
  <c r="O257" i="1"/>
  <c r="N258" i="1"/>
  <c r="O258" i="1"/>
  <c r="N259" i="1"/>
  <c r="O259" i="1"/>
  <c r="L259" i="1" s="1"/>
  <c r="N4" i="1"/>
  <c r="N5" i="1"/>
  <c r="E15" i="4"/>
  <c r="C19" i="5" l="1"/>
  <c r="C18" i="5"/>
  <c r="C17" i="5"/>
  <c r="C16" i="5"/>
  <c r="B20" i="5"/>
  <c r="B21" i="5" l="1"/>
  <c r="C15" i="5" s="1"/>
  <c r="C20" i="5"/>
  <c r="B22" i="5" l="1"/>
  <c r="C21" i="5"/>
  <c r="B23" i="5" l="1"/>
  <c r="C22" i="5"/>
  <c r="B24" i="5" l="1"/>
  <c r="C23" i="5"/>
  <c r="B25" i="5" l="1"/>
  <c r="C24" i="5"/>
  <c r="B26" i="5" l="1"/>
  <c r="C25" i="5"/>
  <c r="B27" i="5" l="1"/>
  <c r="C26" i="5"/>
  <c r="B28" i="5" l="1"/>
  <c r="C27" i="5"/>
  <c r="B29" i="5" l="1"/>
  <c r="C28" i="5"/>
  <c r="B30" i="5" l="1"/>
  <c r="C29" i="5"/>
  <c r="B31" i="5" l="1"/>
  <c r="C30" i="5"/>
  <c r="B32" i="5" l="1"/>
  <c r="C31" i="5"/>
  <c r="B33" i="5" l="1"/>
  <c r="C32" i="5"/>
  <c r="B34" i="5" l="1"/>
  <c r="C34" i="5" s="1"/>
  <c r="C33" i="5"/>
  <c r="B5" i="5" l="1"/>
  <c r="C5" i="5" s="1"/>
  <c r="C4" i="5"/>
  <c r="F1" i="5"/>
  <c r="B6" i="5" l="1"/>
  <c r="B7" i="5" l="1"/>
  <c r="C6" i="5"/>
  <c r="B8" i="5" l="1"/>
  <c r="C8" i="5" s="1"/>
  <c r="C10" i="5" s="1"/>
  <c r="C7" i="5"/>
  <c r="B5" i="4" l="1"/>
  <c r="C5" i="4" s="1"/>
  <c r="C4" i="4"/>
  <c r="F1" i="4"/>
  <c r="B6" i="4" l="1"/>
  <c r="B7" i="4" l="1"/>
  <c r="C6" i="4"/>
  <c r="B8" i="4" l="1"/>
  <c r="C8" i="4" s="1"/>
  <c r="C7" i="4"/>
  <c r="F1" i="2" l="1"/>
  <c r="B12" i="2"/>
  <c r="F8" i="2"/>
  <c r="C12" i="3" l="1"/>
  <c r="C11" i="3"/>
  <c r="C15" i="4"/>
  <c r="B16" i="4"/>
  <c r="B17" i="4" s="1"/>
  <c r="B18" i="4" s="1"/>
  <c r="F1" i="1"/>
  <c r="C4" i="1"/>
  <c r="B5" i="1" s="1"/>
  <c r="C5" i="1" s="1"/>
  <c r="B6" i="1" s="1"/>
  <c r="C6" i="1" s="1"/>
  <c r="B7" i="1" s="1"/>
  <c r="C7" i="1" s="1"/>
  <c r="B8" i="1" s="1"/>
  <c r="C8" i="1" s="1"/>
  <c r="B9" i="1" s="1"/>
  <c r="C9" i="1" s="1"/>
  <c r="B10" i="1" s="1"/>
  <c r="C10" i="1" s="1"/>
  <c r="B11" i="1" s="1"/>
  <c r="C11" i="1" s="1"/>
  <c r="B12" i="1" s="1"/>
  <c r="C12" i="1" s="1"/>
  <c r="B13" i="1" s="1"/>
  <c r="C13" i="1" s="1"/>
  <c r="B14" i="1" s="1"/>
  <c r="C14" i="1" s="1"/>
  <c r="B15" i="1" s="1"/>
  <c r="C15" i="1" s="1"/>
  <c r="B16" i="1" s="1"/>
  <c r="C16" i="1" s="1"/>
  <c r="B17" i="1" s="1"/>
  <c r="C17" i="1" s="1"/>
  <c r="B18" i="1" s="1"/>
  <c r="C18" i="1" s="1"/>
  <c r="B19" i="1" s="1"/>
  <c r="C19" i="1" s="1"/>
  <c r="B20" i="1" s="1"/>
  <c r="C20" i="1" s="1"/>
  <c r="B21" i="1" s="1"/>
  <c r="C21" i="1" s="1"/>
  <c r="B22" i="1" s="1"/>
  <c r="C22" i="1" s="1"/>
  <c r="B23" i="1" s="1"/>
  <c r="C23" i="1" s="1"/>
  <c r="B24" i="1" s="1"/>
  <c r="C24" i="1" s="1"/>
  <c r="B25" i="1" s="1"/>
  <c r="C25" i="1" s="1"/>
  <c r="B26" i="1" s="1"/>
  <c r="C26" i="1" s="1"/>
  <c r="B27" i="1" s="1"/>
  <c r="C27" i="1" s="1"/>
  <c r="B28" i="1" s="1"/>
  <c r="C28" i="1" s="1"/>
  <c r="B29" i="1" s="1"/>
  <c r="C29" i="1" s="1"/>
  <c r="B30" i="1" s="1"/>
  <c r="C30" i="1" s="1"/>
  <c r="B31" i="1" s="1"/>
  <c r="C31" i="1" s="1"/>
  <c r="B32" i="1" s="1"/>
  <c r="C32" i="1" s="1"/>
  <c r="B33" i="1" s="1"/>
  <c r="C33" i="1" s="1"/>
  <c r="B34" i="1" s="1"/>
  <c r="C34" i="1" s="1"/>
  <c r="B35" i="1" s="1"/>
  <c r="C35" i="1" s="1"/>
  <c r="B36" i="1" s="1"/>
  <c r="C36" i="1" s="1"/>
  <c r="B37" i="1" s="1"/>
  <c r="C37" i="1" s="1"/>
  <c r="B38" i="1" s="1"/>
  <c r="C38" i="1" s="1"/>
  <c r="B39" i="1" s="1"/>
  <c r="C39" i="1" s="1"/>
  <c r="B40" i="1" s="1"/>
  <c r="C40" i="1" s="1"/>
  <c r="B41" i="1" s="1"/>
  <c r="C41" i="1" s="1"/>
  <c r="B42" i="1" s="1"/>
  <c r="C42" i="1" s="1"/>
  <c r="B43" i="1" s="1"/>
  <c r="C43" i="1" s="1"/>
  <c r="B44" i="1" s="1"/>
  <c r="C44" i="1" s="1"/>
  <c r="B45" i="1" s="1"/>
  <c r="C45" i="1" s="1"/>
  <c r="B46" i="1" s="1"/>
  <c r="C46" i="1" s="1"/>
  <c r="B47" i="1" s="1"/>
  <c r="C47" i="1" s="1"/>
  <c r="B48" i="1" s="1"/>
  <c r="C48" i="1" s="1"/>
  <c r="B49" i="1" s="1"/>
  <c r="C49" i="1" s="1"/>
  <c r="B50" i="1" s="1"/>
  <c r="C50" i="1" s="1"/>
  <c r="B51" i="1" s="1"/>
  <c r="C51" i="1" s="1"/>
  <c r="B52" i="1" s="1"/>
  <c r="C52" i="1" s="1"/>
  <c r="B53" i="1" s="1"/>
  <c r="C53" i="1" s="1"/>
  <c r="B54" i="1" s="1"/>
  <c r="C54" i="1" s="1"/>
  <c r="B55" i="1" s="1"/>
  <c r="C55" i="1" s="1"/>
  <c r="B56" i="1" s="1"/>
  <c r="C56" i="1" s="1"/>
  <c r="B57" i="1" s="1"/>
  <c r="C57" i="1" s="1"/>
  <c r="B58" i="1" s="1"/>
  <c r="C58" i="1" s="1"/>
  <c r="B59" i="1" s="1"/>
  <c r="C59" i="1" s="1"/>
  <c r="B60" i="1" s="1"/>
  <c r="C60" i="1" s="1"/>
  <c r="B61" i="1" s="1"/>
  <c r="C61" i="1" s="1"/>
  <c r="B62" i="1" s="1"/>
  <c r="C62" i="1" s="1"/>
  <c r="B63" i="1" s="1"/>
  <c r="C63" i="1" s="1"/>
  <c r="B64" i="1" s="1"/>
  <c r="C64" i="1" s="1"/>
  <c r="B65" i="1" s="1"/>
  <c r="C65" i="1" s="1"/>
  <c r="B66" i="1" s="1"/>
  <c r="C66" i="1" s="1"/>
  <c r="B67" i="1" s="1"/>
  <c r="C67" i="1" s="1"/>
  <c r="B68" i="1" s="1"/>
  <c r="C68" i="1" s="1"/>
  <c r="B69" i="1" s="1"/>
  <c r="C69" i="1" s="1"/>
  <c r="B70" i="1" s="1"/>
  <c r="C70" i="1" s="1"/>
  <c r="B71" i="1" s="1"/>
  <c r="C71" i="1" s="1"/>
  <c r="B72" i="1" s="1"/>
  <c r="C72" i="1" s="1"/>
  <c r="B73" i="1" s="1"/>
  <c r="C73" i="1" s="1"/>
  <c r="B74" i="1" s="1"/>
  <c r="C74" i="1" s="1"/>
  <c r="B75" i="1" s="1"/>
  <c r="C75" i="1" s="1"/>
  <c r="B76" i="1" s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4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C18" i="4" l="1"/>
  <c r="B19" i="4"/>
  <c r="C17" i="4"/>
  <c r="C16" i="4"/>
  <c r="C76" i="1"/>
  <c r="B77" i="1" s="1"/>
  <c r="I76" i="1"/>
  <c r="F1" i="3"/>
  <c r="B20" i="4" l="1"/>
  <c r="C19" i="4"/>
  <c r="C77" i="1"/>
  <c r="B78" i="1" s="1"/>
  <c r="I77" i="1"/>
  <c r="B21" i="4" l="1"/>
  <c r="C20" i="4"/>
  <c r="I78" i="1"/>
  <c r="C78" i="1"/>
  <c r="B79" i="1" s="1"/>
  <c r="B22" i="4" l="1"/>
  <c r="C21" i="4"/>
  <c r="C79" i="1"/>
  <c r="B80" i="1" s="1"/>
  <c r="I79" i="1"/>
  <c r="B23" i="4" l="1"/>
  <c r="C22" i="4"/>
  <c r="C80" i="1"/>
  <c r="B81" i="1" s="1"/>
  <c r="C81" i="1" s="1"/>
  <c r="I80" i="1"/>
  <c r="I81" i="1" s="1"/>
  <c r="I82" i="1" s="1"/>
  <c r="I83" i="1" s="1"/>
  <c r="I84" i="1" s="1"/>
  <c r="C14" i="4"/>
  <c r="C5" i="3"/>
  <c r="B24" i="4" l="1"/>
  <c r="C23" i="4"/>
  <c r="C4" i="3"/>
  <c r="B25" i="4" l="1"/>
  <c r="C24" i="4"/>
  <c r="F8" i="3"/>
  <c r="B26" i="4" l="1"/>
  <c r="C25" i="4"/>
  <c r="B27" i="4" l="1"/>
  <c r="C26" i="4"/>
  <c r="B28" i="4" l="1"/>
  <c r="C27" i="4"/>
  <c r="B29" i="4" l="1"/>
  <c r="C28" i="4"/>
  <c r="B30" i="4" l="1"/>
  <c r="C30" i="4" s="1"/>
  <c r="C2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4" authorId="0" shapeId="0" xr:uid="{CCCBDD8E-29FA-4D5D-9F43-81F3896A616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First 2kB is reserved as per micro-controllrt data sheet</t>
        </r>
      </text>
    </comment>
  </commentList>
</comments>
</file>

<file path=xl/sharedStrings.xml><?xml version="1.0" encoding="utf-8"?>
<sst xmlns="http://schemas.openxmlformats.org/spreadsheetml/2006/main" count="320" uniqueCount="148">
  <si>
    <t>Block</t>
  </si>
  <si>
    <t>Start</t>
  </si>
  <si>
    <t>End</t>
  </si>
  <si>
    <t>size in KB</t>
  </si>
  <si>
    <t>logblocksize</t>
  </si>
  <si>
    <t>Mem Section</t>
  </si>
  <si>
    <t>AL ECU Const.</t>
  </si>
  <si>
    <t>Description</t>
  </si>
  <si>
    <t>ECU Traceability Data</t>
  </si>
  <si>
    <t>AL</t>
  </si>
  <si>
    <t>PBL</t>
  </si>
  <si>
    <t>Reserved for production data</t>
  </si>
  <si>
    <t>Error-Memory, Statistics</t>
  </si>
  <si>
    <t>SRAM0</t>
  </si>
  <si>
    <t>SRAM1</t>
  </si>
  <si>
    <t>EFT_ROM</t>
  </si>
  <si>
    <t>64kB</t>
  </si>
  <si>
    <t>96kB</t>
  </si>
  <si>
    <t>EFT_RAM</t>
  </si>
  <si>
    <t>75% limit</t>
  </si>
  <si>
    <t>SRAM1, configurable only entirely as retention RAM</t>
  </si>
  <si>
    <t>14017FFF</t>
  </si>
  <si>
    <t>1401FFFF</t>
  </si>
  <si>
    <t>NvM</t>
  </si>
  <si>
    <t xml:space="preserve">Do not configure RETENTION. </t>
  </si>
  <si>
    <t>Enable RETENTION for the first block, use it as shared memory (NO_CLEAR).</t>
  </si>
  <si>
    <t>MEM_ADR_LR_DET</t>
  </si>
  <si>
    <t>uint16</t>
  </si>
  <si>
    <t>MEM_ADR_LR_DET_INV</t>
  </si>
  <si>
    <t>Detailed layout</t>
  </si>
  <si>
    <t>uint32</t>
  </si>
  <si>
    <t>SHARED_MEM_BLOCK_VER</t>
  </si>
  <si>
    <t>Identifier for the layout of the shared memory block</t>
  </si>
  <si>
    <t>Left/Right Detection flag, Inversed.</t>
  </si>
  <si>
    <t>Left/Right Detection flag</t>
  </si>
  <si>
    <t>Software-Project/Build Configuration</t>
  </si>
  <si>
    <t>kB</t>
  </si>
  <si>
    <t>ROM Size:</t>
  </si>
  <si>
    <t>RAM Size:</t>
  </si>
  <si>
    <t>Comment</t>
  </si>
  <si>
    <t>Legend</t>
  </si>
  <si>
    <r>
      <t xml:space="preserve">AL: </t>
    </r>
    <r>
      <rPr>
        <b/>
        <sz val="11"/>
        <color theme="1"/>
        <rFont val="Calibri"/>
        <family val="2"/>
        <scheme val="minor"/>
      </rPr>
      <t>Startup</t>
    </r>
    <r>
      <rPr>
        <sz val="11"/>
        <color theme="1"/>
        <rFont val="Calibri"/>
        <family val="2"/>
        <scheme val="minor"/>
      </rPr>
      <t xml:space="preserve">, Initialization of Clock, Ports, CAN with Jump to BMG.
</t>
    </r>
  </si>
  <si>
    <t>Customer Bootloader</t>
  </si>
  <si>
    <t>Size in KB</t>
  </si>
  <si>
    <t>FBL</t>
  </si>
  <si>
    <t>KPIT</t>
  </si>
  <si>
    <t>Reserved for cyber security</t>
  </si>
  <si>
    <t>coding data Block0</t>
  </si>
  <si>
    <t>coding data Block 1</t>
  </si>
  <si>
    <t>Coding data block0</t>
  </si>
  <si>
    <t>30 + 3x32</t>
  </si>
  <si>
    <t>MEM_ADR_ECC_RESET</t>
  </si>
  <si>
    <t>MEM_ADR_BTLD_TYPE</t>
  </si>
  <si>
    <t xml:space="preserve">variable used by KPIT Flash driver (RAM code) to determine the type of BTLD i.e FBL or BLU 
</t>
  </si>
  <si>
    <t>MEM_ADR_MPU_SELFTEST_RESET</t>
  </si>
  <si>
    <t>MEM_ADR_WDG_RESET</t>
  </si>
  <si>
    <t>30kB</t>
  </si>
  <si>
    <t>Size in kB</t>
  </si>
  <si>
    <t>2kb * 48</t>
  </si>
  <si>
    <t>128B * 256</t>
  </si>
  <si>
    <t>Work flash Size:</t>
  </si>
  <si>
    <t>SRAM0, increments of 32kB configurable as retention RAM (first 2kB reserved)</t>
  </si>
  <si>
    <t>APPL</t>
  </si>
  <si>
    <t>APPL AL (CM0+)</t>
  </si>
  <si>
    <t>APPL AUTOSAR (CM4F)</t>
  </si>
  <si>
    <t>AL + KPIT</t>
  </si>
  <si>
    <t>0x08000800</t>
  </si>
  <si>
    <t>0x08000804</t>
  </si>
  <si>
    <t>0x08000806</t>
  </si>
  <si>
    <t>Pb27</t>
  </si>
  <si>
    <t>Hq01  FBL (KPIT Gen)</t>
  </si>
  <si>
    <t>MEM_ADR_PROG_PATTERN</t>
  </si>
  <si>
    <t>Application programming pattern</t>
  </si>
  <si>
    <t>Reserved</t>
  </si>
  <si>
    <t>1020D100</t>
  </si>
  <si>
    <t>EFT_CRC</t>
  </si>
  <si>
    <t>1020D104</t>
  </si>
  <si>
    <t>EFT_CALIB</t>
  </si>
  <si>
    <t>1020D200</t>
  </si>
  <si>
    <t>EFT_HWDESC</t>
  </si>
  <si>
    <t>1020D300</t>
  </si>
  <si>
    <t>EFT_ECUVARCFG</t>
  </si>
  <si>
    <t>1020D400</t>
  </si>
  <si>
    <t>SW_FLAGS</t>
  </si>
  <si>
    <t>Coding Data</t>
  </si>
  <si>
    <t>Reserved for Boot Manager</t>
  </si>
  <si>
    <t>Ef21 (ECU8.x : AL)</t>
  </si>
  <si>
    <t>Reserved (&lt;PrXXj&gt; BMG)</t>
  </si>
  <si>
    <t>SECTOR SIZE</t>
  </si>
  <si>
    <t>Code-flash END</t>
  </si>
  <si>
    <t>pflash end</t>
  </si>
  <si>
    <t xml:space="preserve"> Pflash</t>
  </si>
  <si>
    <t>AL: Startup, Initialization of Clock, Ports, CAN with Jump to BMG.</t>
  </si>
  <si>
    <t xml:space="preserve">APPL AUTOSAR  </t>
  </si>
  <si>
    <t>SHPB1?</t>
  </si>
  <si>
    <t>ALSH</t>
  </si>
  <si>
    <t>01000000</t>
  </si>
  <si>
    <t>AN1  FBL  (ALSH Gen)</t>
  </si>
  <si>
    <t>ROM Size</t>
  </si>
  <si>
    <t>H</t>
  </si>
  <si>
    <t>KB</t>
  </si>
  <si>
    <t>1FFE0000</t>
  </si>
  <si>
    <t>SRAM_L</t>
  </si>
  <si>
    <t>SRAM_U</t>
  </si>
  <si>
    <t>SRAM_L, configurable only entirely as retention RAM</t>
  </si>
  <si>
    <t>128kB</t>
  </si>
  <si>
    <t>SRAM_U - used by PBL at runtime.</t>
  </si>
  <si>
    <t>SRAM_U - reserverd for RAM Application download. Only used if PBL enter "Wait for RAM application mode" and if a download request is received.</t>
  </si>
  <si>
    <t xml:space="preserve"> </t>
  </si>
  <si>
    <t>20000000</t>
  </si>
  <si>
    <t>SRAM0 - used by PBL at runtime.</t>
  </si>
  <si>
    <t>SRAM0 - reserverd for RAM Application download. Only used if PBL enter "Wait for RAM application mode" and if a download request is received.</t>
  </si>
  <si>
    <t>SRAM1 - used by RAM application at runtime.</t>
  </si>
  <si>
    <t>SRAM_U - used by RAM application at runtime.</t>
  </si>
  <si>
    <t>01017FFF</t>
  </si>
  <si>
    <t>0101FFFF</t>
  </si>
  <si>
    <t xml:space="preserve">PBL </t>
  </si>
  <si>
    <t>EFT</t>
  </si>
  <si>
    <t>平台号</t>
  </si>
  <si>
    <t>F02</t>
  </si>
  <si>
    <t>8kb * 12</t>
  </si>
  <si>
    <t>SWSCM_HH_VC1_HL</t>
  </si>
  <si>
    <t>命名规则</t>
  </si>
  <si>
    <t>8kb *4</t>
  </si>
  <si>
    <t xml:space="preserve">SRAM_L </t>
  </si>
  <si>
    <t>SRAM U- reserverd for RAM Application download. Only used if PBL enter "Wait for RAM application mode" and if a download request is received.</t>
  </si>
  <si>
    <t xml:space="preserve">SRAM_U, increments of 32kB configurable as retention RAM </t>
  </si>
  <si>
    <t>.</t>
  </si>
  <si>
    <t xml:space="preserve"> Reserve for APP or PBL</t>
  </si>
  <si>
    <t>variable written before MPU self test error reset and read by CddSbc to determine and provide the final reset reason,
 see also FLM3.SWRS.28169. 
Active = 0x5A01  
Inactive= Other value</t>
  </si>
  <si>
    <t>variable written before triggering the first watchdog and read by CddSbc to determine and provide the final reset reason,
 see also FLM3.SWRS. 28169. Active = 0x5A01  Inactive= Other value</t>
  </si>
  <si>
    <t>variable written before  ECC reset and read by CddSbc to determine and provide the final reset reason, 
see also FLM3.SWRS.28169. 
Active = 0x5A01  
Inactive= Other value</t>
  </si>
  <si>
    <t>FBLVersion :    0x0003FFF0    SIZE:8 BYTES  Value:0x00000001
FBLValid     :   0x0003FFF8    SIZE:8 BYTES  Value:0x44AA44AA
每次执行FBL升级，先擦除 升级完成写回0x44AA44AA</t>
  </si>
  <si>
    <t>0x001F3FF4  APP VALID    FLAG(0x55AA55AA) 
每次执行APPL升级，先擦除 升级完成写回0x55AA55AA
0x001F3FF8  Running  FLAG(0x5555AAAA
当APP有效位和CODING DATA有效位都为0x55AA55AA时,设置到0x5555AAAA
0x001F3FFC  VALID    FLAG(0x55AA55AA)
每次执行CODING DATA升级，先擦除 升级完成写回0x55AA55AA</t>
  </si>
  <si>
    <t>4K</t>
  </si>
  <si>
    <t>FBL_FLASHDRV</t>
  </si>
  <si>
    <t>Used to download Flash Driver data.</t>
  </si>
  <si>
    <t>Reprogramming Attempt Counter</t>
  </si>
  <si>
    <t>Write Fingerprint  Read Fingerprint</t>
  </si>
  <si>
    <t>FFA $27 failed flag</t>
  </si>
  <si>
    <t>0x20000800</t>
  </si>
  <si>
    <t>0x20000804</t>
  </si>
  <si>
    <t>0x20000806</t>
  </si>
  <si>
    <t>0x20000974</t>
  </si>
  <si>
    <t>0x20000976</t>
  </si>
  <si>
    <t>0x20000978</t>
  </si>
  <si>
    <t>0x20000980</t>
  </si>
  <si>
    <t>0x20000984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</si>
</sst>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onsolas"/>
      <family val="3"/>
    </font>
    <font>
      <b/>
      <sz val="11"/>
      <color theme="1"/>
      <name val="Consolas"/>
      <family val="3"/>
    </font>
    <font>
      <sz val="14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/>
    <xf numFmtId="0" fontId="0" fillId="0" borderId="2" xfId="0" applyBorder="1"/>
    <xf numFmtId="0" fontId="1" fillId="5" borderId="0" xfId="0" applyFont="1" applyFill="1"/>
    <xf numFmtId="0" fontId="1" fillId="5" borderId="0" xfId="0" applyFont="1" applyFill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right"/>
    </xf>
    <xf numFmtId="0" fontId="0" fillId="0" borderId="0" xfId="0" applyBorder="1" applyAlignment="1"/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/>
    <xf numFmtId="0" fontId="2" fillId="5" borderId="0" xfId="0" applyFont="1" applyFill="1" applyAlignment="1"/>
    <xf numFmtId="0" fontId="2" fillId="0" borderId="0" xfId="0" applyFont="1" applyFill="1" applyAlignment="1"/>
    <xf numFmtId="0" fontId="0" fillId="0" borderId="5" xfId="0" applyBorder="1" applyAlignment="1">
      <alignment horizontal="center" vertical="center"/>
    </xf>
    <xf numFmtId="0" fontId="0" fillId="0" borderId="0" xfId="0" applyFont="1"/>
    <xf numFmtId="0" fontId="0" fillId="6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0" borderId="1" xfId="0" applyBorder="1"/>
    <xf numFmtId="0" fontId="0" fillId="6" borderId="1" xfId="0" applyFill="1" applyBorder="1"/>
    <xf numFmtId="0" fontId="0" fillId="0" borderId="0" xfId="0" applyBorder="1" applyAlignment="1">
      <alignment horizontal="right"/>
    </xf>
    <xf numFmtId="0" fontId="0" fillId="5" borderId="0" xfId="0" applyFill="1" applyBorder="1"/>
    <xf numFmtId="0" fontId="0" fillId="5" borderId="0" xfId="0" applyFill="1" applyBorder="1" applyAlignment="1">
      <alignment horizontal="right"/>
    </xf>
    <xf numFmtId="0" fontId="0" fillId="0" borderId="2" xfId="0" applyFill="1" applyBorder="1"/>
    <xf numFmtId="0" fontId="0" fillId="0" borderId="1" xfId="0" applyFill="1" applyBorder="1"/>
    <xf numFmtId="0" fontId="0" fillId="6" borderId="7" xfId="0" applyFill="1" applyBorder="1"/>
    <xf numFmtId="0" fontId="0" fillId="8" borderId="8" xfId="0" applyFill="1" applyBorder="1"/>
    <xf numFmtId="0" fontId="0" fillId="6" borderId="9" xfId="0" applyFill="1" applyBorder="1"/>
    <xf numFmtId="0" fontId="0" fillId="8" borderId="10" xfId="0" applyFill="1" applyBorder="1"/>
    <xf numFmtId="0" fontId="0" fillId="7" borderId="9" xfId="0" applyFill="1" applyBorder="1"/>
    <xf numFmtId="0" fontId="0" fillId="7" borderId="10" xfId="0" applyFill="1" applyBorder="1"/>
    <xf numFmtId="0" fontId="5" fillId="8" borderId="10" xfId="0" applyFont="1" applyFill="1" applyBorder="1"/>
    <xf numFmtId="0" fontId="0" fillId="6" borderId="11" xfId="0" applyFill="1" applyBorder="1"/>
    <xf numFmtId="0" fontId="0" fillId="8" borderId="12" xfId="0" applyFill="1" applyBorder="1"/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top"/>
    </xf>
    <xf numFmtId="0" fontId="0" fillId="0" borderId="0" xfId="0" applyNumberFormat="1" applyAlignment="1">
      <alignment horizontal="right"/>
    </xf>
    <xf numFmtId="0" fontId="0" fillId="6" borderId="0" xfId="0" applyFill="1" applyBorder="1"/>
    <xf numFmtId="0" fontId="1" fillId="0" borderId="1" xfId="0" applyFont="1" applyBorder="1"/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0" xfId="0" applyFill="1" applyBorder="1"/>
    <xf numFmtId="0" fontId="0" fillId="8" borderId="0" xfId="0" applyFill="1" applyBorder="1"/>
    <xf numFmtId="0" fontId="0" fillId="7" borderId="0" xfId="0" applyFill="1" applyBorder="1"/>
    <xf numFmtId="0" fontId="5" fillId="8" borderId="0" xfId="0" applyFont="1" applyFill="1" applyBorder="1"/>
    <xf numFmtId="0" fontId="0" fillId="0" borderId="1" xfId="0" applyBorder="1" applyAlignme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center"/>
    </xf>
    <xf numFmtId="49" fontId="1" fillId="0" borderId="0" xfId="0" applyNumberFormat="1" applyFont="1"/>
    <xf numFmtId="49" fontId="1" fillId="5" borderId="0" xfId="0" applyNumberFormat="1" applyFont="1" applyFill="1"/>
    <xf numFmtId="49" fontId="0" fillId="0" borderId="0" xfId="0" applyNumberFormat="1" applyAlignment="1">
      <alignment horizontal="right"/>
    </xf>
    <xf numFmtId="49" fontId="0" fillId="0" borderId="0" xfId="0" applyNumberFormat="1"/>
    <xf numFmtId="0" fontId="1" fillId="0" borderId="0" xfId="0" applyNumberFormat="1" applyFont="1"/>
    <xf numFmtId="0" fontId="1" fillId="5" borderId="0" xfId="0" applyNumberFormat="1" applyFont="1" applyFill="1"/>
    <xf numFmtId="0" fontId="0" fillId="0" borderId="0" xfId="0" applyNumberFormat="1"/>
    <xf numFmtId="0" fontId="0" fillId="0" borderId="1" xfId="0" applyFill="1" applyBorder="1" applyAlignment="1">
      <alignment wrapText="1"/>
    </xf>
    <xf numFmtId="0" fontId="1" fillId="5" borderId="1" xfId="0" applyFont="1" applyFill="1" applyBorder="1"/>
    <xf numFmtId="0" fontId="1" fillId="5" borderId="1" xfId="0" applyNumberFormat="1" applyFont="1" applyFill="1" applyBorder="1"/>
    <xf numFmtId="49" fontId="8" fillId="0" borderId="0" xfId="0" applyNumberFormat="1" applyFont="1" applyAlignment="1">
      <alignment horizontal="right"/>
    </xf>
    <xf numFmtId="49" fontId="8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NumberFormat="1" applyFont="1" applyAlignment="1">
      <alignment horizontal="center"/>
    </xf>
    <xf numFmtId="0" fontId="8" fillId="0" borderId="0" xfId="0" applyNumberFormat="1" applyFont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8" xfId="0" applyBorder="1"/>
    <xf numFmtId="0" fontId="0" fillId="6" borderId="18" xfId="0" applyFill="1" applyBorder="1" applyAlignment="1">
      <alignment horizontal="center" vertical="center" wrapText="1"/>
    </xf>
    <xf numFmtId="0" fontId="0" fillId="7" borderId="24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8" borderId="26" xfId="0" applyFill="1" applyBorder="1"/>
    <xf numFmtId="0" fontId="6" fillId="0" borderId="27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right"/>
    </xf>
    <xf numFmtId="0" fontId="1" fillId="5" borderId="1" xfId="0" applyFont="1" applyFill="1" applyBorder="1" applyAlignment="1">
      <alignment horizontal="right"/>
    </xf>
    <xf numFmtId="0" fontId="0" fillId="6" borderId="23" xfId="0" applyFill="1" applyBorder="1"/>
    <xf numFmtId="49" fontId="1" fillId="5" borderId="1" xfId="0" applyNumberFormat="1" applyFont="1" applyFill="1" applyBorder="1"/>
    <xf numFmtId="0" fontId="1" fillId="5" borderId="1" xfId="0" applyFont="1" applyFill="1" applyBorder="1" applyAlignment="1">
      <alignment horizontal="center"/>
    </xf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/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9" fillId="5" borderId="1" xfId="0" applyFont="1" applyFill="1" applyBorder="1" applyAlignment="1">
      <alignment horizontal="right"/>
    </xf>
    <xf numFmtId="0" fontId="1" fillId="5" borderId="14" xfId="0" applyFont="1" applyFill="1" applyBorder="1" applyAlignment="1">
      <alignment horizontal="center" vertical="center"/>
    </xf>
    <xf numFmtId="49" fontId="0" fillId="9" borderId="14" xfId="0" applyNumberForma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right"/>
    </xf>
    <xf numFmtId="0" fontId="0" fillId="12" borderId="18" xfId="0" applyFill="1" applyBorder="1"/>
    <xf numFmtId="49" fontId="0" fillId="0" borderId="1" xfId="0" applyNumberFormat="1" applyBorder="1"/>
    <xf numFmtId="0" fontId="0" fillId="0" borderId="1" xfId="0" applyNumberFormat="1" applyBorder="1"/>
    <xf numFmtId="0" fontId="0" fillId="0" borderId="0" xfId="0" applyAlignment="1">
      <alignment wrapText="1"/>
    </xf>
    <xf numFmtId="0" fontId="10" fillId="13" borderId="14" xfId="0" applyFont="1" applyFill="1" applyBorder="1" applyAlignment="1">
      <alignment vertical="top" wrapText="1"/>
    </xf>
    <xf numFmtId="0" fontId="0" fillId="13" borderId="16" xfId="0" applyFill="1" applyBorder="1" applyAlignment="1">
      <alignment vertical="top" wrapText="1"/>
    </xf>
    <xf numFmtId="0" fontId="0" fillId="13" borderId="17" xfId="0" applyFill="1" applyBorder="1" applyAlignment="1">
      <alignment vertical="top" wrapText="1"/>
    </xf>
    <xf numFmtId="0" fontId="0" fillId="3" borderId="14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12" borderId="14" xfId="0" applyFill="1" applyBorder="1" applyAlignment="1">
      <alignment horizontal="center" vertical="center"/>
    </xf>
    <xf numFmtId="0" fontId="0" fillId="12" borderId="16" xfId="0" applyFill="1" applyBorder="1" applyAlignment="1">
      <alignment horizontal="center" vertical="center"/>
    </xf>
    <xf numFmtId="0" fontId="0" fillId="12" borderId="17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top"/>
    </xf>
    <xf numFmtId="0" fontId="0" fillId="3" borderId="17" xfId="0" applyFill="1" applyBorder="1" applyAlignment="1">
      <alignment horizontal="center" vertical="top"/>
    </xf>
    <xf numFmtId="0" fontId="0" fillId="3" borderId="30" xfId="0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14" xfId="0" applyFill="1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4" borderId="30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top"/>
    </xf>
    <xf numFmtId="0" fontId="0" fillId="3" borderId="0" xfId="0" applyFill="1" applyBorder="1" applyAlignment="1">
      <alignment horizontal="center" vertical="top"/>
    </xf>
    <xf numFmtId="0" fontId="0" fillId="3" borderId="24" xfId="0" applyFill="1" applyBorder="1" applyAlignment="1">
      <alignment horizontal="center" vertical="top"/>
    </xf>
    <xf numFmtId="0" fontId="0" fillId="0" borderId="18" xfId="0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/>
    </xf>
    <xf numFmtId="0" fontId="0" fillId="2" borderId="1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1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4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2" borderId="14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49" fontId="0" fillId="9" borderId="1" xfId="0" applyNumberForma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948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326"/>
  <sheetViews>
    <sheetView topLeftCell="L25" zoomScale="70" zoomScaleNormal="70" zoomScaleSheetLayoutView="80" workbookViewId="0">
      <selection activeCell="O253" sqref="O253"/>
    </sheetView>
  </sheetViews>
  <sheetFormatPr defaultColWidth="9.140625" defaultRowHeight="15" x14ac:dyDescent="0.25"/>
  <cols>
    <col min="1" max="1" width="5.7109375" hidden="1" customWidth="1"/>
    <col min="2" max="2" width="11.42578125" hidden="1" customWidth="1"/>
    <col min="3" max="3" width="10" hidden="1" customWidth="1"/>
    <col min="4" max="4" width="12.85546875" hidden="1" customWidth="1"/>
    <col min="5" max="5" width="15.85546875" hidden="1" customWidth="1"/>
    <col min="6" max="6" width="31.140625" style="5" hidden="1" customWidth="1"/>
    <col min="7" max="7" width="29.140625" hidden="1" customWidth="1"/>
    <col min="8" max="8" width="34.5703125" hidden="1" customWidth="1"/>
    <col min="9" max="9" width="13.7109375" hidden="1" customWidth="1"/>
    <col min="10" max="11" width="21.28515625" hidden="1" customWidth="1"/>
    <col min="12" max="12" width="11" bestFit="1" customWidth="1"/>
    <col min="13" max="13" width="9.140625" customWidth="1"/>
    <col min="14" max="14" width="14.42578125" style="59" bestFit="1" customWidth="1"/>
    <col min="15" max="15" width="11.5703125" style="9" bestFit="1" customWidth="1"/>
    <col min="16" max="16" width="9.140625" customWidth="1"/>
    <col min="17" max="17" width="14.85546875" customWidth="1"/>
    <col min="18" max="18" width="16.42578125" customWidth="1"/>
    <col min="19" max="19" width="59.28515625" style="72" customWidth="1"/>
    <col min="20" max="20" width="34.85546875" customWidth="1"/>
    <col min="21" max="21" width="12.140625" style="70" bestFit="1" customWidth="1"/>
    <col min="22" max="22" width="22" bestFit="1" customWidth="1"/>
    <col min="26" max="26" width="3.42578125" customWidth="1"/>
    <col min="27" max="27" width="78.42578125" customWidth="1"/>
  </cols>
  <sheetData>
    <row r="1" spans="1:27" x14ac:dyDescent="0.25">
      <c r="A1" s="1"/>
      <c r="E1" s="4" t="s">
        <v>37</v>
      </c>
      <c r="F1" s="4">
        <f>SUM(D4:D81)</f>
        <v>2112</v>
      </c>
      <c r="G1" s="4" t="s">
        <v>36</v>
      </c>
      <c r="O1" s="59" t="s">
        <v>98</v>
      </c>
      <c r="P1" s="9">
        <f>SUM(P4:P259)</f>
        <v>2048</v>
      </c>
      <c r="Q1" t="s">
        <v>100</v>
      </c>
    </row>
    <row r="2" spans="1:27" x14ac:dyDescent="0.25">
      <c r="K2" s="11"/>
      <c r="L2" s="11"/>
      <c r="M2" s="11"/>
      <c r="O2" s="11" t="s">
        <v>88</v>
      </c>
      <c r="P2" s="11">
        <v>2000</v>
      </c>
      <c r="Q2" s="11" t="s">
        <v>99</v>
      </c>
      <c r="R2" s="11"/>
      <c r="S2" s="58"/>
    </row>
    <row r="3" spans="1:2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3" t="s">
        <v>5</v>
      </c>
      <c r="G3" s="1" t="s">
        <v>7</v>
      </c>
      <c r="H3" s="1" t="s">
        <v>35</v>
      </c>
      <c r="I3" s="29" t="s">
        <v>39</v>
      </c>
      <c r="J3" s="30" t="s">
        <v>40</v>
      </c>
      <c r="K3" s="11"/>
      <c r="L3" s="40"/>
      <c r="M3" s="61" t="s">
        <v>0</v>
      </c>
      <c r="N3" s="62" t="s">
        <v>1</v>
      </c>
      <c r="O3" s="63" t="s">
        <v>2</v>
      </c>
      <c r="P3" s="61" t="s">
        <v>3</v>
      </c>
      <c r="Q3" s="61" t="s">
        <v>4</v>
      </c>
      <c r="R3" s="64" t="s">
        <v>5</v>
      </c>
      <c r="S3" s="73" t="s">
        <v>7</v>
      </c>
      <c r="T3" s="61" t="s">
        <v>35</v>
      </c>
      <c r="U3" s="71" t="s">
        <v>39</v>
      </c>
      <c r="V3" s="61" t="s">
        <v>40</v>
      </c>
    </row>
    <row r="4" spans="1:27" ht="15" customHeight="1" x14ac:dyDescent="0.25">
      <c r="A4" s="19">
        <v>0</v>
      </c>
      <c r="B4" s="19">
        <v>10000000</v>
      </c>
      <c r="C4" s="26" t="str">
        <f t="shared" ref="C4:C35" si="0">DEC2HEX((HEX2DEC(B4)+(D4*1024))-1)</f>
        <v>10007FFF</v>
      </c>
      <c r="D4" s="19">
        <v>32</v>
      </c>
      <c r="E4" s="25">
        <v>32</v>
      </c>
      <c r="F4" s="123" t="s">
        <v>10</v>
      </c>
      <c r="G4" s="149" t="s">
        <v>41</v>
      </c>
      <c r="H4" s="151" t="s">
        <v>69</v>
      </c>
      <c r="I4" s="27"/>
      <c r="J4" s="123" t="s">
        <v>9</v>
      </c>
      <c r="K4" s="11"/>
      <c r="L4" s="133" t="s">
        <v>91</v>
      </c>
      <c r="M4" s="40">
        <v>0</v>
      </c>
      <c r="N4" s="86" t="str">
        <f t="shared" ref="N4:N5" si="1">DEC2HEX(M4*HEX2DEC($P$2),8)</f>
        <v>00000000</v>
      </c>
      <c r="O4" s="86" t="str">
        <f t="shared" ref="O4:O35" si="2">DEC2HEX((M4+1)*HEX2DEC($P$2)-1,8)</f>
        <v>00001FFF</v>
      </c>
      <c r="P4" s="40">
        <v>8</v>
      </c>
      <c r="Q4" s="132">
        <v>32</v>
      </c>
      <c r="R4" s="131" t="s">
        <v>10</v>
      </c>
      <c r="S4" s="128" t="s">
        <v>92</v>
      </c>
      <c r="T4" s="144" t="s">
        <v>94</v>
      </c>
      <c r="U4" s="128"/>
      <c r="V4" s="143" t="s">
        <v>95</v>
      </c>
    </row>
    <row r="5" spans="1:27" x14ac:dyDescent="0.25">
      <c r="A5" s="17">
        <v>1</v>
      </c>
      <c r="B5" s="23" t="str">
        <f>DEC2HEX(HEX2DEC(C4)+1)</f>
        <v>10008000</v>
      </c>
      <c r="C5" s="23" t="str">
        <f t="shared" si="0"/>
        <v>1000FFFF</v>
      </c>
      <c r="D5" s="17">
        <v>32</v>
      </c>
      <c r="E5" s="28">
        <v>32</v>
      </c>
      <c r="F5" s="124"/>
      <c r="G5" s="150"/>
      <c r="H5" s="152"/>
      <c r="I5" s="27"/>
      <c r="J5" s="124"/>
      <c r="K5" s="11"/>
      <c r="L5" s="134"/>
      <c r="M5" s="40">
        <v>1</v>
      </c>
      <c r="N5" s="86" t="str">
        <f t="shared" si="1"/>
        <v>00002000</v>
      </c>
      <c r="O5" s="86" t="str">
        <f t="shared" si="2"/>
        <v>00003FFF</v>
      </c>
      <c r="P5" s="40">
        <v>8</v>
      </c>
      <c r="Q5" s="132"/>
      <c r="R5" s="131"/>
      <c r="S5" s="128"/>
      <c r="T5" s="145"/>
      <c r="U5" s="128"/>
      <c r="V5" s="143"/>
      <c r="X5" t="s">
        <v>122</v>
      </c>
    </row>
    <row r="6" spans="1:27" x14ac:dyDescent="0.25">
      <c r="A6">
        <v>2</v>
      </c>
      <c r="B6" s="9" t="str">
        <f>DEC2HEX(HEX2DEC(C5)+1)</f>
        <v>10010000</v>
      </c>
      <c r="C6" s="9" t="str">
        <f t="shared" si="0"/>
        <v>10017FFF</v>
      </c>
      <c r="D6">
        <v>32</v>
      </c>
      <c r="E6" s="146">
        <v>192</v>
      </c>
      <c r="F6" s="125" t="s">
        <v>44</v>
      </c>
      <c r="G6" s="153" t="s">
        <v>42</v>
      </c>
      <c r="H6" s="151" t="s">
        <v>70</v>
      </c>
      <c r="J6" s="125" t="s">
        <v>45</v>
      </c>
      <c r="K6" s="11"/>
      <c r="L6" s="134"/>
      <c r="M6" s="40">
        <v>2</v>
      </c>
      <c r="N6" s="86" t="str">
        <f t="shared" ref="N6:N37" si="3">DEC2HEX(M6*HEX2DEC($P$2),8)</f>
        <v>00004000</v>
      </c>
      <c r="O6" s="86" t="str">
        <f t="shared" si="2"/>
        <v>00005FFF</v>
      </c>
      <c r="P6" s="40">
        <v>8</v>
      </c>
      <c r="Q6" s="132"/>
      <c r="R6" s="131"/>
      <c r="S6" s="128"/>
      <c r="T6" s="145"/>
      <c r="U6" s="128"/>
      <c r="V6" s="143"/>
      <c r="X6" t="s">
        <v>121</v>
      </c>
    </row>
    <row r="7" spans="1:27" x14ac:dyDescent="0.25">
      <c r="A7" s="2">
        <v>3</v>
      </c>
      <c r="B7" s="10" t="str">
        <f t="shared" ref="B7:B33" si="4">DEC2HEX(HEX2DEC(C6)+1)</f>
        <v>10018000</v>
      </c>
      <c r="C7" s="10" t="str">
        <f t="shared" si="0"/>
        <v>1001FFFF</v>
      </c>
      <c r="D7">
        <v>32</v>
      </c>
      <c r="E7" s="147"/>
      <c r="F7" s="126"/>
      <c r="G7" s="154"/>
      <c r="H7" s="156"/>
      <c r="J7" s="126"/>
      <c r="K7" s="11"/>
      <c r="L7" s="134"/>
      <c r="M7" s="40">
        <v>3</v>
      </c>
      <c r="N7" s="86" t="str">
        <f t="shared" si="3"/>
        <v>00006000</v>
      </c>
      <c r="O7" s="86" t="str">
        <f t="shared" si="2"/>
        <v>00007FFF</v>
      </c>
      <c r="P7" s="40">
        <v>8</v>
      </c>
      <c r="Q7" s="132"/>
      <c r="R7" s="131"/>
      <c r="S7" s="128"/>
      <c r="T7" s="145"/>
      <c r="U7" s="128"/>
      <c r="V7" s="143"/>
    </row>
    <row r="8" spans="1:27" x14ac:dyDescent="0.25">
      <c r="A8">
        <v>4</v>
      </c>
      <c r="B8" s="9" t="str">
        <f t="shared" si="4"/>
        <v>10020000</v>
      </c>
      <c r="C8" s="9" t="str">
        <f t="shared" si="0"/>
        <v>10027FFF</v>
      </c>
      <c r="D8">
        <v>32</v>
      </c>
      <c r="E8" s="147"/>
      <c r="F8" s="126"/>
      <c r="G8" s="154"/>
      <c r="H8" s="156"/>
      <c r="J8" s="126"/>
      <c r="K8" s="11"/>
      <c r="L8" s="134"/>
      <c r="M8" s="40">
        <v>4</v>
      </c>
      <c r="N8" s="86" t="str">
        <f t="shared" si="3"/>
        <v>00008000</v>
      </c>
      <c r="O8" s="86" t="str">
        <f t="shared" si="2"/>
        <v>00009FFF</v>
      </c>
      <c r="P8" s="40">
        <v>8</v>
      </c>
      <c r="Q8" s="132">
        <v>32</v>
      </c>
      <c r="R8" s="131"/>
      <c r="S8" s="128"/>
      <c r="T8" s="145"/>
      <c r="U8" s="128"/>
      <c r="V8" s="143"/>
    </row>
    <row r="9" spans="1:27" x14ac:dyDescent="0.25">
      <c r="A9">
        <v>5</v>
      </c>
      <c r="B9" s="9" t="str">
        <f t="shared" si="4"/>
        <v>10028000</v>
      </c>
      <c r="C9" s="9" t="str">
        <f t="shared" si="0"/>
        <v>1002FFFF</v>
      </c>
      <c r="D9">
        <v>32</v>
      </c>
      <c r="E9" s="147"/>
      <c r="F9" s="126"/>
      <c r="G9" s="154"/>
      <c r="H9" s="156"/>
      <c r="J9" s="126"/>
      <c r="K9" s="11"/>
      <c r="L9" s="134"/>
      <c r="M9" s="40">
        <v>5</v>
      </c>
      <c r="N9" s="86" t="str">
        <f t="shared" si="3"/>
        <v>0000A000</v>
      </c>
      <c r="O9" s="86" t="str">
        <f t="shared" si="2"/>
        <v>0000BFFF</v>
      </c>
      <c r="P9" s="40">
        <v>8</v>
      </c>
      <c r="Q9" s="132"/>
      <c r="R9" s="131"/>
      <c r="S9" s="128"/>
      <c r="T9" s="145"/>
      <c r="U9" s="128"/>
      <c r="V9" s="143"/>
    </row>
    <row r="10" spans="1:27" x14ac:dyDescent="0.25">
      <c r="A10">
        <v>6</v>
      </c>
      <c r="B10" s="9" t="str">
        <f t="shared" si="4"/>
        <v>10030000</v>
      </c>
      <c r="C10" s="9" t="str">
        <f t="shared" si="0"/>
        <v>10037FFF</v>
      </c>
      <c r="D10">
        <v>32</v>
      </c>
      <c r="E10" s="147"/>
      <c r="F10" s="126"/>
      <c r="G10" s="154"/>
      <c r="H10" s="156"/>
      <c r="J10" s="126"/>
      <c r="K10" s="11"/>
      <c r="L10" s="134"/>
      <c r="M10" s="40">
        <v>6</v>
      </c>
      <c r="N10" s="86" t="str">
        <f t="shared" si="3"/>
        <v>0000C000</v>
      </c>
      <c r="O10" s="86" t="str">
        <f t="shared" si="2"/>
        <v>0000DFFF</v>
      </c>
      <c r="P10" s="40">
        <v>8</v>
      </c>
      <c r="Q10" s="132"/>
      <c r="R10" s="131"/>
      <c r="S10" s="128"/>
      <c r="T10" s="145"/>
      <c r="U10" s="128"/>
      <c r="V10" s="143"/>
    </row>
    <row r="11" spans="1:27" x14ac:dyDescent="0.25">
      <c r="A11">
        <v>7</v>
      </c>
      <c r="B11" s="9" t="str">
        <f t="shared" si="4"/>
        <v>10038000</v>
      </c>
      <c r="C11" s="9" t="str">
        <f t="shared" si="0"/>
        <v>1003FFFF</v>
      </c>
      <c r="D11">
        <v>32</v>
      </c>
      <c r="E11" s="148"/>
      <c r="F11" s="127"/>
      <c r="G11" s="155"/>
      <c r="H11" s="152"/>
      <c r="J11" s="127"/>
      <c r="K11" s="11"/>
      <c r="L11" s="134"/>
      <c r="M11" s="40">
        <v>7</v>
      </c>
      <c r="N11" s="86" t="str">
        <f t="shared" si="3"/>
        <v>0000E000</v>
      </c>
      <c r="O11" s="86" t="str">
        <f t="shared" si="2"/>
        <v>0000FFFF</v>
      </c>
      <c r="P11" s="40">
        <v>8</v>
      </c>
      <c r="Q11" s="132"/>
      <c r="R11" s="131"/>
      <c r="S11" s="128"/>
      <c r="T11" s="145"/>
      <c r="U11" s="128"/>
      <c r="V11" s="143"/>
    </row>
    <row r="12" spans="1:27" x14ac:dyDescent="0.25">
      <c r="A12" s="19">
        <v>8</v>
      </c>
      <c r="B12" s="26" t="str">
        <f t="shared" si="4"/>
        <v>10040000</v>
      </c>
      <c r="C12" s="26" t="str">
        <f t="shared" si="0"/>
        <v>10047FFF</v>
      </c>
      <c r="D12" s="19">
        <v>32</v>
      </c>
      <c r="E12" s="38">
        <v>32</v>
      </c>
      <c r="F12" s="157" t="s">
        <v>62</v>
      </c>
      <c r="G12" s="165" t="s">
        <v>63</v>
      </c>
      <c r="H12" s="151" t="s">
        <v>9</v>
      </c>
      <c r="J12" s="123" t="s">
        <v>9</v>
      </c>
      <c r="K12" s="11"/>
      <c r="L12" s="134"/>
      <c r="M12" s="40">
        <v>8</v>
      </c>
      <c r="N12" s="86" t="str">
        <f t="shared" si="3"/>
        <v>00010000</v>
      </c>
      <c r="O12" s="86" t="str">
        <f t="shared" si="2"/>
        <v>00011FFF</v>
      </c>
      <c r="P12" s="40">
        <v>8</v>
      </c>
      <c r="Q12" s="128">
        <v>192</v>
      </c>
      <c r="R12" s="130" t="s">
        <v>44</v>
      </c>
      <c r="S12" s="128" t="s">
        <v>42</v>
      </c>
      <c r="T12" s="153" t="s">
        <v>97</v>
      </c>
      <c r="U12" s="128"/>
      <c r="V12" s="174" t="s">
        <v>95</v>
      </c>
      <c r="AA12" s="120" t="s">
        <v>132</v>
      </c>
    </row>
    <row r="13" spans="1:27" x14ac:dyDescent="0.25">
      <c r="A13" s="17">
        <v>9</v>
      </c>
      <c r="B13" s="23" t="str">
        <f t="shared" si="4"/>
        <v>10048000</v>
      </c>
      <c r="C13" s="23" t="str">
        <f t="shared" si="0"/>
        <v>1004FFFF</v>
      </c>
      <c r="D13" s="17">
        <v>32</v>
      </c>
      <c r="E13" s="37">
        <v>32</v>
      </c>
      <c r="F13" s="158"/>
      <c r="G13" s="166"/>
      <c r="H13" s="152"/>
      <c r="J13" s="124"/>
      <c r="K13" s="11"/>
      <c r="L13" s="134"/>
      <c r="M13" s="40">
        <v>9</v>
      </c>
      <c r="N13" s="86" t="str">
        <f t="shared" si="3"/>
        <v>00012000</v>
      </c>
      <c r="O13" s="86" t="str">
        <f t="shared" si="2"/>
        <v>00013FFF</v>
      </c>
      <c r="P13" s="40">
        <v>8</v>
      </c>
      <c r="Q13" s="128"/>
      <c r="R13" s="130"/>
      <c r="S13" s="128"/>
      <c r="T13" s="154"/>
      <c r="U13" s="128"/>
      <c r="V13" s="174"/>
      <c r="AA13" s="121"/>
    </row>
    <row r="14" spans="1:27" x14ac:dyDescent="0.25">
      <c r="A14" s="19">
        <v>10</v>
      </c>
      <c r="B14" s="26" t="str">
        <f t="shared" si="4"/>
        <v>10050000</v>
      </c>
      <c r="C14" s="26" t="str">
        <f t="shared" si="0"/>
        <v>10057FFF</v>
      </c>
      <c r="D14" s="19">
        <v>32</v>
      </c>
      <c r="E14" s="38"/>
      <c r="F14" s="167" t="s">
        <v>62</v>
      </c>
      <c r="G14" s="168" t="s">
        <v>64</v>
      </c>
      <c r="H14" s="171" t="s">
        <v>65</v>
      </c>
      <c r="J14" s="5" t="s">
        <v>65</v>
      </c>
      <c r="K14" s="11"/>
      <c r="L14" s="134"/>
      <c r="M14" s="40">
        <v>10</v>
      </c>
      <c r="N14" s="86" t="str">
        <f t="shared" si="3"/>
        <v>00014000</v>
      </c>
      <c r="O14" s="86" t="str">
        <f t="shared" si="2"/>
        <v>00015FFF</v>
      </c>
      <c r="P14" s="40">
        <v>8</v>
      </c>
      <c r="Q14" s="128"/>
      <c r="R14" s="130"/>
      <c r="S14" s="128"/>
      <c r="T14" s="154"/>
      <c r="U14" s="128"/>
      <c r="V14" s="174"/>
      <c r="AA14" s="121"/>
    </row>
    <row r="15" spans="1:27" x14ac:dyDescent="0.25">
      <c r="A15" s="11">
        <v>11</v>
      </c>
      <c r="B15" s="42" t="str">
        <f t="shared" si="4"/>
        <v>10058000</v>
      </c>
      <c r="C15" s="42" t="str">
        <f t="shared" si="0"/>
        <v>1005FFFF</v>
      </c>
      <c r="D15" s="11">
        <v>32</v>
      </c>
      <c r="E15" s="36"/>
      <c r="F15" s="141"/>
      <c r="G15" s="169"/>
      <c r="H15" s="172"/>
      <c r="I15" s="11"/>
      <c r="J15" s="11"/>
      <c r="K15" s="11"/>
      <c r="L15" s="134"/>
      <c r="M15" s="40">
        <v>11</v>
      </c>
      <c r="N15" s="86" t="str">
        <f t="shared" si="3"/>
        <v>00016000</v>
      </c>
      <c r="O15" s="86" t="str">
        <f t="shared" si="2"/>
        <v>00017FFF</v>
      </c>
      <c r="P15" s="40">
        <v>8</v>
      </c>
      <c r="Q15" s="128"/>
      <c r="R15" s="130"/>
      <c r="S15" s="128"/>
      <c r="T15" s="154"/>
      <c r="U15" s="128"/>
      <c r="V15" s="174"/>
      <c r="AA15" s="121"/>
    </row>
    <row r="16" spans="1:27" ht="15" customHeight="1" x14ac:dyDescent="0.25">
      <c r="A16" s="11">
        <v>12</v>
      </c>
      <c r="B16" s="42" t="str">
        <f t="shared" si="4"/>
        <v>10060000</v>
      </c>
      <c r="C16" s="42" t="str">
        <f t="shared" si="0"/>
        <v>10067FFF</v>
      </c>
      <c r="D16" s="11">
        <v>32</v>
      </c>
      <c r="E16" s="11"/>
      <c r="F16" s="141"/>
      <c r="G16" s="169"/>
      <c r="H16" s="172"/>
      <c r="I16" s="11"/>
      <c r="J16" s="11"/>
      <c r="K16" s="11"/>
      <c r="L16" s="134"/>
      <c r="M16" s="40">
        <v>12</v>
      </c>
      <c r="N16" s="86" t="str">
        <f t="shared" si="3"/>
        <v>00018000</v>
      </c>
      <c r="O16" s="86" t="str">
        <f t="shared" si="2"/>
        <v>00019FFF</v>
      </c>
      <c r="P16" s="40">
        <v>8</v>
      </c>
      <c r="Q16" s="128"/>
      <c r="R16" s="130"/>
      <c r="S16" s="128"/>
      <c r="T16" s="154"/>
      <c r="U16" s="128"/>
      <c r="V16" s="174"/>
      <c r="AA16" s="121"/>
    </row>
    <row r="17" spans="1:27" x14ac:dyDescent="0.25">
      <c r="A17" s="11">
        <v>13</v>
      </c>
      <c r="B17" s="42" t="str">
        <f t="shared" si="4"/>
        <v>10068000</v>
      </c>
      <c r="C17" s="42" t="str">
        <f t="shared" si="0"/>
        <v>1006FFFF</v>
      </c>
      <c r="D17" s="11">
        <v>32</v>
      </c>
      <c r="E17" s="11"/>
      <c r="F17" s="141"/>
      <c r="G17" s="169"/>
      <c r="H17" s="172"/>
      <c r="J17" s="11"/>
      <c r="K17" s="11"/>
      <c r="L17" s="134"/>
      <c r="M17" s="40">
        <v>13</v>
      </c>
      <c r="N17" s="86" t="str">
        <f t="shared" si="3"/>
        <v>0001A000</v>
      </c>
      <c r="O17" s="86" t="str">
        <f t="shared" si="2"/>
        <v>0001BFFF</v>
      </c>
      <c r="P17" s="40">
        <v>8</v>
      </c>
      <c r="Q17" s="128"/>
      <c r="R17" s="130"/>
      <c r="S17" s="128"/>
      <c r="T17" s="154"/>
      <c r="U17" s="128"/>
      <c r="V17" s="174"/>
      <c r="AA17" s="121"/>
    </row>
    <row r="18" spans="1:27" x14ac:dyDescent="0.25">
      <c r="A18" s="11">
        <v>14</v>
      </c>
      <c r="B18" s="42" t="str">
        <f t="shared" si="4"/>
        <v>10070000</v>
      </c>
      <c r="C18" s="42" t="str">
        <f t="shared" si="0"/>
        <v>10077FFF</v>
      </c>
      <c r="D18" s="11">
        <v>32</v>
      </c>
      <c r="E18" s="11"/>
      <c r="F18" s="141"/>
      <c r="G18" s="169"/>
      <c r="H18" s="172"/>
      <c r="J18" s="11"/>
      <c r="K18" s="11"/>
      <c r="L18" s="134"/>
      <c r="M18" s="40">
        <v>14</v>
      </c>
      <c r="N18" s="86" t="str">
        <f t="shared" si="3"/>
        <v>0001C000</v>
      </c>
      <c r="O18" s="86" t="str">
        <f t="shared" si="2"/>
        <v>0001DFFF</v>
      </c>
      <c r="P18" s="40">
        <v>8</v>
      </c>
      <c r="Q18" s="128"/>
      <c r="R18" s="130"/>
      <c r="S18" s="128"/>
      <c r="T18" s="154"/>
      <c r="U18" s="128"/>
      <c r="V18" s="174"/>
      <c r="AA18" s="121"/>
    </row>
    <row r="19" spans="1:27" x14ac:dyDescent="0.25">
      <c r="A19" s="11">
        <v>15</v>
      </c>
      <c r="B19" s="42" t="str">
        <f t="shared" si="4"/>
        <v>10078000</v>
      </c>
      <c r="C19" s="42" t="str">
        <f t="shared" si="0"/>
        <v>1007FFFF</v>
      </c>
      <c r="D19" s="11">
        <v>32</v>
      </c>
      <c r="E19" s="11"/>
      <c r="F19" s="141"/>
      <c r="G19" s="169"/>
      <c r="H19" s="172"/>
      <c r="I19" s="11"/>
      <c r="J19" s="11"/>
      <c r="K19" s="11"/>
      <c r="L19" s="134"/>
      <c r="M19" s="40">
        <v>15</v>
      </c>
      <c r="N19" s="86" t="str">
        <f t="shared" si="3"/>
        <v>0001E000</v>
      </c>
      <c r="O19" s="86" t="str">
        <f t="shared" si="2"/>
        <v>0001FFFF</v>
      </c>
      <c r="P19" s="40">
        <v>8</v>
      </c>
      <c r="Q19" s="128"/>
      <c r="R19" s="130"/>
      <c r="S19" s="128"/>
      <c r="T19" s="154"/>
      <c r="U19" s="128"/>
      <c r="V19" s="174"/>
      <c r="AA19" s="121"/>
    </row>
    <row r="20" spans="1:27" x14ac:dyDescent="0.25">
      <c r="A20" s="11">
        <v>16</v>
      </c>
      <c r="B20" s="42" t="str">
        <f t="shared" si="4"/>
        <v>10080000</v>
      </c>
      <c r="C20" s="42" t="str">
        <f t="shared" si="0"/>
        <v>10087FFF</v>
      </c>
      <c r="D20" s="11">
        <v>32</v>
      </c>
      <c r="E20" s="11"/>
      <c r="F20" s="141"/>
      <c r="G20" s="169"/>
      <c r="H20" s="172"/>
      <c r="I20" s="11"/>
      <c r="J20" s="11"/>
      <c r="K20" s="11"/>
      <c r="L20" s="134"/>
      <c r="M20" s="40">
        <v>16</v>
      </c>
      <c r="N20" s="86" t="str">
        <f t="shared" si="3"/>
        <v>00020000</v>
      </c>
      <c r="O20" s="86" t="str">
        <f t="shared" si="2"/>
        <v>00021FFF</v>
      </c>
      <c r="P20" s="40">
        <v>8</v>
      </c>
      <c r="Q20" s="128"/>
      <c r="R20" s="130"/>
      <c r="S20" s="128"/>
      <c r="T20" s="154"/>
      <c r="U20" s="128"/>
      <c r="V20" s="174"/>
      <c r="AA20" s="121"/>
    </row>
    <row r="21" spans="1:27" x14ac:dyDescent="0.25">
      <c r="A21" s="11">
        <v>17</v>
      </c>
      <c r="B21" s="42" t="str">
        <f t="shared" si="4"/>
        <v>10088000</v>
      </c>
      <c r="C21" s="42" t="str">
        <f t="shared" si="0"/>
        <v>1008FFFF</v>
      </c>
      <c r="D21" s="11">
        <v>32</v>
      </c>
      <c r="E21" s="11"/>
      <c r="F21" s="141"/>
      <c r="G21" s="169"/>
      <c r="H21" s="172"/>
      <c r="I21" s="11"/>
      <c r="J21" s="11"/>
      <c r="K21" s="11"/>
      <c r="L21" s="134"/>
      <c r="M21" s="40">
        <v>17</v>
      </c>
      <c r="N21" s="86" t="str">
        <f t="shared" si="3"/>
        <v>00022000</v>
      </c>
      <c r="O21" s="86" t="str">
        <f t="shared" si="2"/>
        <v>00023FFF</v>
      </c>
      <c r="P21" s="40">
        <v>8</v>
      </c>
      <c r="Q21" s="128"/>
      <c r="R21" s="130"/>
      <c r="S21" s="128"/>
      <c r="T21" s="154"/>
      <c r="U21" s="128"/>
      <c r="V21" s="174"/>
      <c r="AA21" s="121"/>
    </row>
    <row r="22" spans="1:27" x14ac:dyDescent="0.25">
      <c r="A22" s="11">
        <v>18</v>
      </c>
      <c r="B22" s="42" t="str">
        <f t="shared" si="4"/>
        <v>10090000</v>
      </c>
      <c r="C22" s="42" t="str">
        <f t="shared" si="0"/>
        <v>10097FFF</v>
      </c>
      <c r="D22" s="11">
        <v>32</v>
      </c>
      <c r="E22" s="11"/>
      <c r="F22" s="141"/>
      <c r="G22" s="169"/>
      <c r="H22" s="172"/>
      <c r="I22" s="11"/>
      <c r="J22" s="11"/>
      <c r="K22" s="11"/>
      <c r="L22" s="134"/>
      <c r="M22" s="40">
        <v>18</v>
      </c>
      <c r="N22" s="86" t="str">
        <f t="shared" si="3"/>
        <v>00024000</v>
      </c>
      <c r="O22" s="86" t="str">
        <f t="shared" si="2"/>
        <v>00025FFF</v>
      </c>
      <c r="P22" s="40">
        <v>8</v>
      </c>
      <c r="Q22" s="128"/>
      <c r="R22" s="130"/>
      <c r="S22" s="128"/>
      <c r="T22" s="154"/>
      <c r="U22" s="128"/>
      <c r="V22" s="174"/>
      <c r="AA22" s="121"/>
    </row>
    <row r="23" spans="1:27" x14ac:dyDescent="0.25">
      <c r="A23" s="11">
        <v>19</v>
      </c>
      <c r="B23" s="42" t="str">
        <f t="shared" si="4"/>
        <v>10098000</v>
      </c>
      <c r="C23" s="42" t="str">
        <f t="shared" si="0"/>
        <v>1009FFFF</v>
      </c>
      <c r="D23" s="11">
        <v>32</v>
      </c>
      <c r="E23" s="36"/>
      <c r="F23" s="141"/>
      <c r="G23" s="169"/>
      <c r="H23" s="172"/>
      <c r="I23" s="11"/>
      <c r="J23" s="11"/>
      <c r="K23" s="11"/>
      <c r="L23" s="134"/>
      <c r="M23" s="40">
        <v>19</v>
      </c>
      <c r="N23" s="86" t="str">
        <f t="shared" si="3"/>
        <v>00026000</v>
      </c>
      <c r="O23" s="86" t="str">
        <f t="shared" si="2"/>
        <v>00027FFF</v>
      </c>
      <c r="P23" s="40">
        <v>8</v>
      </c>
      <c r="Q23" s="128"/>
      <c r="R23" s="130"/>
      <c r="S23" s="128"/>
      <c r="T23" s="154"/>
      <c r="U23" s="128"/>
      <c r="V23" s="174"/>
      <c r="AA23" s="121"/>
    </row>
    <row r="24" spans="1:27" x14ac:dyDescent="0.25">
      <c r="A24" s="11">
        <v>20</v>
      </c>
      <c r="B24" s="42" t="str">
        <f t="shared" si="4"/>
        <v>100A0000</v>
      </c>
      <c r="C24" s="42" t="str">
        <f t="shared" si="0"/>
        <v>100A7FFF</v>
      </c>
      <c r="D24" s="11">
        <v>32</v>
      </c>
      <c r="E24" s="11"/>
      <c r="F24" s="141"/>
      <c r="G24" s="169"/>
      <c r="H24" s="172"/>
      <c r="I24" s="11"/>
      <c r="J24" s="11"/>
      <c r="K24" s="11"/>
      <c r="L24" s="134"/>
      <c r="M24" s="40">
        <v>20</v>
      </c>
      <c r="N24" s="86" t="str">
        <f t="shared" si="3"/>
        <v>00028000</v>
      </c>
      <c r="O24" s="86" t="str">
        <f t="shared" si="2"/>
        <v>00029FFF</v>
      </c>
      <c r="P24" s="40">
        <v>8</v>
      </c>
      <c r="Q24" s="128"/>
      <c r="R24" s="130"/>
      <c r="S24" s="128"/>
      <c r="T24" s="154"/>
      <c r="U24" s="128"/>
      <c r="V24" s="174"/>
      <c r="AA24" s="121"/>
    </row>
    <row r="25" spans="1:27" x14ac:dyDescent="0.25">
      <c r="A25" s="11">
        <v>21</v>
      </c>
      <c r="B25" s="42" t="str">
        <f t="shared" si="4"/>
        <v>100A8000</v>
      </c>
      <c r="C25" s="42" t="str">
        <f t="shared" si="0"/>
        <v>100AFFFF</v>
      </c>
      <c r="D25" s="11">
        <v>32</v>
      </c>
      <c r="E25" s="11"/>
      <c r="F25" s="141"/>
      <c r="G25" s="169"/>
      <c r="H25" s="172"/>
      <c r="I25" s="11"/>
      <c r="J25" s="11"/>
      <c r="K25" s="11"/>
      <c r="L25" s="134"/>
      <c r="M25" s="40">
        <v>21</v>
      </c>
      <c r="N25" s="86" t="str">
        <f t="shared" si="3"/>
        <v>0002A000</v>
      </c>
      <c r="O25" s="86" t="str">
        <f t="shared" si="2"/>
        <v>0002BFFF</v>
      </c>
      <c r="P25" s="40">
        <v>8</v>
      </c>
      <c r="Q25" s="128"/>
      <c r="R25" s="130"/>
      <c r="S25" s="128"/>
      <c r="T25" s="154"/>
      <c r="U25" s="128"/>
      <c r="V25" s="174"/>
      <c r="AA25" s="121"/>
    </row>
    <row r="26" spans="1:27" x14ac:dyDescent="0.25">
      <c r="A26" s="11">
        <v>22</v>
      </c>
      <c r="B26" s="42" t="str">
        <f t="shared" si="4"/>
        <v>100B0000</v>
      </c>
      <c r="C26" s="42" t="str">
        <f t="shared" si="0"/>
        <v>100B7FFF</v>
      </c>
      <c r="D26" s="11">
        <v>32</v>
      </c>
      <c r="E26" s="11"/>
      <c r="F26" s="141"/>
      <c r="G26" s="169"/>
      <c r="H26" s="172"/>
      <c r="I26" s="11"/>
      <c r="J26" s="11"/>
      <c r="K26" s="11"/>
      <c r="L26" s="134"/>
      <c r="M26" s="40">
        <v>22</v>
      </c>
      <c r="N26" s="86" t="str">
        <f t="shared" si="3"/>
        <v>0002C000</v>
      </c>
      <c r="O26" s="86" t="str">
        <f t="shared" si="2"/>
        <v>0002DFFF</v>
      </c>
      <c r="P26" s="40">
        <v>8</v>
      </c>
      <c r="Q26" s="128"/>
      <c r="R26" s="130"/>
      <c r="S26" s="128"/>
      <c r="T26" s="154"/>
      <c r="U26" s="128"/>
      <c r="V26" s="174"/>
      <c r="AA26" s="121"/>
    </row>
    <row r="27" spans="1:27" x14ac:dyDescent="0.25">
      <c r="A27" s="11">
        <v>23</v>
      </c>
      <c r="B27" s="42" t="str">
        <f t="shared" si="4"/>
        <v>100B8000</v>
      </c>
      <c r="C27" s="42" t="str">
        <f t="shared" si="0"/>
        <v>100BFFFF</v>
      </c>
      <c r="D27" s="11">
        <v>32</v>
      </c>
      <c r="E27" s="6"/>
      <c r="F27" s="141"/>
      <c r="G27" s="169"/>
      <c r="H27" s="172"/>
      <c r="I27" s="11"/>
      <c r="J27" s="11"/>
      <c r="K27" s="11"/>
      <c r="L27" s="134"/>
      <c r="M27" s="40">
        <v>23</v>
      </c>
      <c r="N27" s="86" t="str">
        <f t="shared" si="3"/>
        <v>0002E000</v>
      </c>
      <c r="O27" s="86" t="str">
        <f t="shared" si="2"/>
        <v>0002FFFF</v>
      </c>
      <c r="P27" s="40">
        <v>8</v>
      </c>
      <c r="Q27" s="128"/>
      <c r="R27" s="130"/>
      <c r="S27" s="128"/>
      <c r="T27" s="154"/>
      <c r="U27" s="128"/>
      <c r="V27" s="174"/>
      <c r="AA27" s="121"/>
    </row>
    <row r="28" spans="1:27" x14ac:dyDescent="0.25">
      <c r="A28" s="11">
        <v>24</v>
      </c>
      <c r="B28" s="42" t="str">
        <f t="shared" si="4"/>
        <v>100C0000</v>
      </c>
      <c r="C28" s="42" t="str">
        <f t="shared" si="0"/>
        <v>100C7FFF</v>
      </c>
      <c r="D28" s="11">
        <v>32</v>
      </c>
      <c r="E28" s="6"/>
      <c r="F28" s="141"/>
      <c r="G28" s="169"/>
      <c r="H28" s="172"/>
      <c r="L28" s="134"/>
      <c r="M28" s="40">
        <v>24</v>
      </c>
      <c r="N28" s="86" t="str">
        <f t="shared" si="3"/>
        <v>00030000</v>
      </c>
      <c r="O28" s="86" t="str">
        <f t="shared" si="2"/>
        <v>00031FFF</v>
      </c>
      <c r="P28" s="40">
        <v>8</v>
      </c>
      <c r="Q28" s="128"/>
      <c r="R28" s="130"/>
      <c r="S28" s="128"/>
      <c r="T28" s="154"/>
      <c r="U28" s="128"/>
      <c r="V28" s="174"/>
      <c r="AA28" s="121"/>
    </row>
    <row r="29" spans="1:27" x14ac:dyDescent="0.25">
      <c r="A29" s="11">
        <v>25</v>
      </c>
      <c r="B29" s="42" t="str">
        <f t="shared" si="4"/>
        <v>100C8000</v>
      </c>
      <c r="C29" s="42" t="str">
        <f t="shared" si="0"/>
        <v>100CFFFF</v>
      </c>
      <c r="D29" s="11">
        <v>32</v>
      </c>
      <c r="E29" s="6"/>
      <c r="F29" s="141"/>
      <c r="G29" s="169"/>
      <c r="H29" s="172"/>
      <c r="L29" s="134"/>
      <c r="M29" s="40">
        <v>25</v>
      </c>
      <c r="N29" s="86" t="str">
        <f t="shared" si="3"/>
        <v>00032000</v>
      </c>
      <c r="O29" s="86" t="str">
        <f t="shared" si="2"/>
        <v>00033FFF</v>
      </c>
      <c r="P29" s="40">
        <v>8</v>
      </c>
      <c r="Q29" s="128"/>
      <c r="R29" s="130"/>
      <c r="S29" s="128"/>
      <c r="T29" s="154"/>
      <c r="U29" s="128"/>
      <c r="V29" s="174"/>
      <c r="AA29" s="121"/>
    </row>
    <row r="30" spans="1:27" x14ac:dyDescent="0.25">
      <c r="A30" s="11">
        <v>26</v>
      </c>
      <c r="B30" s="42" t="str">
        <f t="shared" si="4"/>
        <v>100D0000</v>
      </c>
      <c r="C30" s="42" t="str">
        <f t="shared" si="0"/>
        <v>100D7FFF</v>
      </c>
      <c r="D30" s="11">
        <v>32</v>
      </c>
      <c r="E30" s="6"/>
      <c r="F30" s="141"/>
      <c r="G30" s="169"/>
      <c r="H30" s="172"/>
      <c r="L30" s="134"/>
      <c r="M30" s="40">
        <v>26</v>
      </c>
      <c r="N30" s="86" t="str">
        <f t="shared" si="3"/>
        <v>00034000</v>
      </c>
      <c r="O30" s="86" t="str">
        <f t="shared" si="2"/>
        <v>00035FFF</v>
      </c>
      <c r="P30" s="40">
        <v>8</v>
      </c>
      <c r="Q30" s="128"/>
      <c r="R30" s="130"/>
      <c r="S30" s="128"/>
      <c r="T30" s="154"/>
      <c r="U30" s="128"/>
      <c r="V30" s="174"/>
      <c r="AA30" s="121"/>
    </row>
    <row r="31" spans="1:27" x14ac:dyDescent="0.25">
      <c r="A31" s="11">
        <v>27</v>
      </c>
      <c r="B31" s="42" t="str">
        <f t="shared" si="4"/>
        <v>100D8000</v>
      </c>
      <c r="C31" s="42" t="str">
        <f t="shared" si="0"/>
        <v>100DFFFF</v>
      </c>
      <c r="D31" s="11">
        <v>32</v>
      </c>
      <c r="E31" s="6"/>
      <c r="F31" s="141"/>
      <c r="G31" s="169"/>
      <c r="H31" s="172"/>
      <c r="L31" s="134"/>
      <c r="M31" s="40">
        <v>27</v>
      </c>
      <c r="N31" s="86" t="str">
        <f t="shared" si="3"/>
        <v>00036000</v>
      </c>
      <c r="O31" s="86" t="str">
        <f t="shared" si="2"/>
        <v>00037FFF</v>
      </c>
      <c r="P31" s="40">
        <v>8</v>
      </c>
      <c r="Q31" s="128"/>
      <c r="R31" s="130"/>
      <c r="S31" s="128"/>
      <c r="T31" s="154"/>
      <c r="U31" s="128"/>
      <c r="V31" s="174"/>
      <c r="AA31" s="121"/>
    </row>
    <row r="32" spans="1:27" ht="15.75" customHeight="1" x14ac:dyDescent="0.25">
      <c r="A32" s="11">
        <v>28</v>
      </c>
      <c r="B32" s="42" t="str">
        <f t="shared" si="4"/>
        <v>100E0000</v>
      </c>
      <c r="C32" s="42" t="str">
        <f t="shared" si="0"/>
        <v>100E7FFF</v>
      </c>
      <c r="D32" s="11">
        <v>32</v>
      </c>
      <c r="E32" s="6"/>
      <c r="F32" s="141"/>
      <c r="G32" s="169"/>
      <c r="H32" s="172"/>
      <c r="L32" s="134"/>
      <c r="M32" s="40">
        <v>28</v>
      </c>
      <c r="N32" s="86" t="str">
        <f t="shared" si="3"/>
        <v>00038000</v>
      </c>
      <c r="O32" s="86" t="str">
        <f t="shared" si="2"/>
        <v>00039FFF</v>
      </c>
      <c r="P32" s="40">
        <v>8</v>
      </c>
      <c r="Q32" s="128"/>
      <c r="R32" s="130"/>
      <c r="S32" s="128"/>
      <c r="T32" s="154"/>
      <c r="U32" s="128"/>
      <c r="V32" s="174"/>
      <c r="AA32" s="121"/>
    </row>
    <row r="33" spans="1:27" x14ac:dyDescent="0.25">
      <c r="A33" s="11">
        <v>29</v>
      </c>
      <c r="B33" s="42" t="str">
        <f t="shared" si="4"/>
        <v>100E8000</v>
      </c>
      <c r="C33" s="42" t="str">
        <f t="shared" si="0"/>
        <v>100EFFFF</v>
      </c>
      <c r="D33" s="11">
        <v>32</v>
      </c>
      <c r="E33" s="6"/>
      <c r="F33" s="141"/>
      <c r="G33" s="169"/>
      <c r="H33" s="172"/>
      <c r="L33" s="134"/>
      <c r="M33" s="40">
        <v>29</v>
      </c>
      <c r="N33" s="86" t="str">
        <f t="shared" si="3"/>
        <v>0003A000</v>
      </c>
      <c r="O33" s="86" t="str">
        <f t="shared" si="2"/>
        <v>0003BFFF</v>
      </c>
      <c r="P33" s="40">
        <v>8</v>
      </c>
      <c r="Q33" s="128"/>
      <c r="R33" s="130"/>
      <c r="S33" s="128"/>
      <c r="T33" s="154"/>
      <c r="U33" s="128"/>
      <c r="V33" s="174"/>
      <c r="AA33" s="121"/>
    </row>
    <row r="34" spans="1:27" x14ac:dyDescent="0.25">
      <c r="A34" s="11">
        <v>30</v>
      </c>
      <c r="B34" s="42" t="str">
        <f t="shared" ref="B34:B35" si="5">DEC2HEX(HEX2DEC(C33)+1)</f>
        <v>100F0000</v>
      </c>
      <c r="C34" s="42" t="str">
        <f t="shared" si="0"/>
        <v>100F7FFF</v>
      </c>
      <c r="D34" s="11">
        <v>32</v>
      </c>
      <c r="E34" s="36"/>
      <c r="F34" s="141"/>
      <c r="G34" s="169"/>
      <c r="H34" s="172"/>
      <c r="L34" s="134"/>
      <c r="M34" s="40">
        <v>30</v>
      </c>
      <c r="N34" s="86" t="str">
        <f t="shared" si="3"/>
        <v>0003C000</v>
      </c>
      <c r="O34" s="86" t="str">
        <f t="shared" si="2"/>
        <v>0003DFFF</v>
      </c>
      <c r="P34" s="40">
        <v>8</v>
      </c>
      <c r="Q34" s="128"/>
      <c r="R34" s="130"/>
      <c r="S34" s="128"/>
      <c r="T34" s="154"/>
      <c r="U34" s="128"/>
      <c r="V34" s="174"/>
      <c r="AA34" s="121"/>
    </row>
    <row r="35" spans="1:27" ht="15.75" thickBot="1" x14ac:dyDescent="0.3">
      <c r="A35" s="11">
        <v>31</v>
      </c>
      <c r="B35" s="42" t="str">
        <f t="shared" si="5"/>
        <v>100F8000</v>
      </c>
      <c r="C35" s="42" t="str">
        <f t="shared" si="0"/>
        <v>100FFFFF</v>
      </c>
      <c r="D35" s="11">
        <v>32</v>
      </c>
      <c r="E35" s="36"/>
      <c r="F35" s="141"/>
      <c r="G35" s="169"/>
      <c r="H35" s="172"/>
      <c r="L35" s="134"/>
      <c r="M35" s="40">
        <v>31</v>
      </c>
      <c r="N35" s="86" t="str">
        <f t="shared" si="3"/>
        <v>0003E000</v>
      </c>
      <c r="O35" s="86" t="str">
        <f t="shared" si="2"/>
        <v>0003FFFF</v>
      </c>
      <c r="P35" s="40">
        <v>8</v>
      </c>
      <c r="Q35" s="129"/>
      <c r="R35" s="125"/>
      <c r="S35" s="129"/>
      <c r="T35" s="154"/>
      <c r="U35" s="128"/>
      <c r="V35" s="174"/>
      <c r="AA35" s="122"/>
    </row>
    <row r="36" spans="1:27" x14ac:dyDescent="0.25">
      <c r="A36" s="11">
        <v>32</v>
      </c>
      <c r="B36" s="42" t="str">
        <f t="shared" ref="B36:B41" si="6">DEC2HEX(HEX2DEC(C35)+1)</f>
        <v>10100000</v>
      </c>
      <c r="C36" s="42" t="str">
        <f t="shared" ref="C36:C67" si="7">DEC2HEX((HEX2DEC(B36)+(D36*1024))-1)</f>
        <v>10107FFF</v>
      </c>
      <c r="D36" s="11">
        <v>32</v>
      </c>
      <c r="E36" s="36"/>
      <c r="F36" s="141"/>
      <c r="G36" s="169"/>
      <c r="H36" s="172"/>
      <c r="L36" s="134"/>
      <c r="M36" s="40">
        <v>32</v>
      </c>
      <c r="N36" s="86" t="str">
        <f t="shared" si="3"/>
        <v>00040000</v>
      </c>
      <c r="O36" s="86" t="str">
        <f t="shared" ref="O36:O67" si="8">DEC2HEX((M36+1)*HEX2DEC($P$2)-1,8)</f>
        <v>00041FFF</v>
      </c>
      <c r="P36" s="116">
        <v>8</v>
      </c>
      <c r="Q36" s="138">
        <f>SUM(P36:P43)</f>
        <v>64</v>
      </c>
      <c r="R36" s="138" t="s">
        <v>73</v>
      </c>
      <c r="S36" s="138" t="s">
        <v>128</v>
      </c>
      <c r="T36" s="138" t="s">
        <v>95</v>
      </c>
      <c r="U36" s="128"/>
      <c r="V36" s="175" t="s">
        <v>95</v>
      </c>
    </row>
    <row r="37" spans="1:27" x14ac:dyDescent="0.25">
      <c r="A37" s="11">
        <v>33</v>
      </c>
      <c r="B37" s="42" t="str">
        <f t="shared" si="6"/>
        <v>10108000</v>
      </c>
      <c r="C37" s="42" t="str">
        <f t="shared" si="7"/>
        <v>1010FFFF</v>
      </c>
      <c r="D37" s="11">
        <v>32</v>
      </c>
      <c r="E37" s="36"/>
      <c r="F37" s="141"/>
      <c r="G37" s="169"/>
      <c r="H37" s="172"/>
      <c r="L37" s="134"/>
      <c r="M37" s="40">
        <v>33</v>
      </c>
      <c r="N37" s="86" t="str">
        <f t="shared" si="3"/>
        <v>00042000</v>
      </c>
      <c r="O37" s="86" t="str">
        <f t="shared" si="8"/>
        <v>00043FFF</v>
      </c>
      <c r="P37" s="116">
        <v>8</v>
      </c>
      <c r="Q37" s="139"/>
      <c r="R37" s="139"/>
      <c r="S37" s="139"/>
      <c r="T37" s="139"/>
      <c r="U37" s="128"/>
      <c r="V37" s="176"/>
    </row>
    <row r="38" spans="1:27" x14ac:dyDescent="0.25">
      <c r="A38" s="11">
        <v>34</v>
      </c>
      <c r="B38" s="42" t="str">
        <f t="shared" si="6"/>
        <v>10110000</v>
      </c>
      <c r="C38" s="42" t="str">
        <f t="shared" si="7"/>
        <v>10117FFF</v>
      </c>
      <c r="D38" s="11">
        <v>32</v>
      </c>
      <c r="E38" s="36"/>
      <c r="F38" s="141"/>
      <c r="G38" s="169"/>
      <c r="H38" s="172"/>
      <c r="L38" s="134"/>
      <c r="M38" s="40">
        <v>34</v>
      </c>
      <c r="N38" s="86" t="str">
        <f t="shared" ref="N38:N69" si="9">DEC2HEX(M38*HEX2DEC($P$2),8)</f>
        <v>00044000</v>
      </c>
      <c r="O38" s="86" t="str">
        <f t="shared" si="8"/>
        <v>00045FFF</v>
      </c>
      <c r="P38" s="116">
        <v>8</v>
      </c>
      <c r="Q38" s="139"/>
      <c r="R38" s="139"/>
      <c r="S38" s="139"/>
      <c r="T38" s="139"/>
      <c r="U38" s="128"/>
      <c r="V38" s="176"/>
    </row>
    <row r="39" spans="1:27" x14ac:dyDescent="0.25">
      <c r="A39" s="11">
        <v>35</v>
      </c>
      <c r="B39" s="42" t="str">
        <f t="shared" si="6"/>
        <v>10118000</v>
      </c>
      <c r="C39" s="42" t="str">
        <f t="shared" si="7"/>
        <v>1011FFFF</v>
      </c>
      <c r="D39" s="11">
        <v>32</v>
      </c>
      <c r="E39" s="36"/>
      <c r="F39" s="141"/>
      <c r="G39" s="169"/>
      <c r="H39" s="172"/>
      <c r="L39" s="134"/>
      <c r="M39" s="40">
        <v>35</v>
      </c>
      <c r="N39" s="86" t="str">
        <f t="shared" si="9"/>
        <v>00046000</v>
      </c>
      <c r="O39" s="86" t="str">
        <f t="shared" si="8"/>
        <v>00047FFF</v>
      </c>
      <c r="P39" s="116">
        <v>8</v>
      </c>
      <c r="Q39" s="139"/>
      <c r="R39" s="139"/>
      <c r="S39" s="139"/>
      <c r="T39" s="139"/>
      <c r="U39" s="128"/>
      <c r="V39" s="176"/>
    </row>
    <row r="40" spans="1:27" ht="15.75" customHeight="1" x14ac:dyDescent="0.25">
      <c r="A40" s="11">
        <v>36</v>
      </c>
      <c r="B40" s="42" t="str">
        <f t="shared" si="6"/>
        <v>10120000</v>
      </c>
      <c r="C40" s="42" t="str">
        <f t="shared" si="7"/>
        <v>10127FFF</v>
      </c>
      <c r="D40" s="11">
        <v>32</v>
      </c>
      <c r="E40" s="36"/>
      <c r="F40" s="141"/>
      <c r="G40" s="169"/>
      <c r="H40" s="172"/>
      <c r="L40" s="134"/>
      <c r="M40" s="40">
        <v>36</v>
      </c>
      <c r="N40" s="86" t="str">
        <f t="shared" si="9"/>
        <v>00048000</v>
      </c>
      <c r="O40" s="86" t="str">
        <f t="shared" si="8"/>
        <v>00049FFF</v>
      </c>
      <c r="P40" s="116">
        <v>8</v>
      </c>
      <c r="Q40" s="139"/>
      <c r="R40" s="139"/>
      <c r="S40" s="139"/>
      <c r="T40" s="139"/>
      <c r="U40" s="128"/>
      <c r="V40" s="176"/>
      <c r="X40" t="s">
        <v>116</v>
      </c>
    </row>
    <row r="41" spans="1:27" x14ac:dyDescent="0.25">
      <c r="A41" s="11">
        <v>37</v>
      </c>
      <c r="B41" s="42" t="str">
        <f t="shared" si="6"/>
        <v>10128000</v>
      </c>
      <c r="C41" s="42" t="str">
        <f t="shared" si="7"/>
        <v>1012FFFF</v>
      </c>
      <c r="D41" s="11">
        <v>32</v>
      </c>
      <c r="E41" s="36"/>
      <c r="F41" s="141"/>
      <c r="G41" s="169"/>
      <c r="H41" s="172"/>
      <c r="L41" s="134"/>
      <c r="M41" s="40">
        <v>37</v>
      </c>
      <c r="N41" s="86" t="str">
        <f t="shared" si="9"/>
        <v>0004A000</v>
      </c>
      <c r="O41" s="86" t="str">
        <f t="shared" si="8"/>
        <v>0004BFFF</v>
      </c>
      <c r="P41" s="116">
        <v>8</v>
      </c>
      <c r="Q41" s="139"/>
      <c r="R41" s="139"/>
      <c r="S41" s="139"/>
      <c r="T41" s="139"/>
      <c r="U41" s="128"/>
      <c r="V41" s="176"/>
      <c r="X41" t="s">
        <v>117</v>
      </c>
    </row>
    <row r="42" spans="1:27" x14ac:dyDescent="0.25">
      <c r="A42" s="11">
        <v>38</v>
      </c>
      <c r="B42" s="42" t="str">
        <f t="shared" ref="B42:B47" si="10">DEC2HEX(HEX2DEC(C41)+1)</f>
        <v>10130000</v>
      </c>
      <c r="C42" s="42" t="str">
        <f t="shared" si="7"/>
        <v>10137FFF</v>
      </c>
      <c r="D42" s="11">
        <v>32</v>
      </c>
      <c r="E42" s="11"/>
      <c r="F42" s="141"/>
      <c r="G42" s="169"/>
      <c r="H42" s="172"/>
      <c r="L42" s="134"/>
      <c r="M42" s="40">
        <v>38</v>
      </c>
      <c r="N42" s="86" t="str">
        <f t="shared" si="9"/>
        <v>0004C000</v>
      </c>
      <c r="O42" s="86" t="str">
        <f t="shared" si="8"/>
        <v>0004DFFF</v>
      </c>
      <c r="P42" s="116">
        <v>8</v>
      </c>
      <c r="Q42" s="139"/>
      <c r="R42" s="139"/>
      <c r="S42" s="139"/>
      <c r="T42" s="139"/>
      <c r="U42" s="128"/>
      <c r="V42" s="176"/>
      <c r="X42" t="s">
        <v>118</v>
      </c>
      <c r="Y42" t="s">
        <v>119</v>
      </c>
    </row>
    <row r="43" spans="1:27" x14ac:dyDescent="0.25">
      <c r="A43" s="11">
        <v>39</v>
      </c>
      <c r="B43" s="42" t="str">
        <f t="shared" si="10"/>
        <v>10138000</v>
      </c>
      <c r="C43" s="42" t="str">
        <f t="shared" si="7"/>
        <v>1013FFFF</v>
      </c>
      <c r="D43" s="11">
        <v>32</v>
      </c>
      <c r="E43" s="12"/>
      <c r="F43" s="141"/>
      <c r="G43" s="169"/>
      <c r="H43" s="172"/>
      <c r="L43" s="134"/>
      <c r="M43" s="40">
        <v>39</v>
      </c>
      <c r="N43" s="86" t="str">
        <f t="shared" si="9"/>
        <v>0004E000</v>
      </c>
      <c r="O43" s="86" t="str">
        <f t="shared" si="8"/>
        <v>0004FFFF</v>
      </c>
      <c r="P43" s="116">
        <v>8</v>
      </c>
      <c r="Q43" s="140"/>
      <c r="R43" s="140"/>
      <c r="S43" s="140"/>
      <c r="T43" s="140"/>
      <c r="U43" s="128"/>
      <c r="V43" s="176"/>
    </row>
    <row r="44" spans="1:27" x14ac:dyDescent="0.25">
      <c r="A44" s="11">
        <v>40</v>
      </c>
      <c r="B44" s="42" t="str">
        <f t="shared" si="10"/>
        <v>10140000</v>
      </c>
      <c r="C44" s="42" t="str">
        <f t="shared" si="7"/>
        <v>10147FFF</v>
      </c>
      <c r="D44" s="11">
        <v>32</v>
      </c>
      <c r="E44" s="11"/>
      <c r="F44" s="141"/>
      <c r="G44" s="169"/>
      <c r="H44" s="172"/>
      <c r="L44" s="134"/>
      <c r="M44" s="40">
        <v>40</v>
      </c>
      <c r="N44" s="86" t="str">
        <f t="shared" si="9"/>
        <v>00050000</v>
      </c>
      <c r="O44" s="86" t="str">
        <f t="shared" si="8"/>
        <v>00051FFF</v>
      </c>
      <c r="P44" s="97">
        <v>8</v>
      </c>
      <c r="Q44" s="136">
        <f>SUM(P36:P253)</f>
        <v>1744</v>
      </c>
      <c r="R44" s="141" t="s">
        <v>62</v>
      </c>
      <c r="S44" s="136" t="s">
        <v>93</v>
      </c>
      <c r="T44" s="136" t="s">
        <v>95</v>
      </c>
      <c r="U44" s="128"/>
      <c r="V44" s="176"/>
      <c r="AA44" s="120" t="s">
        <v>133</v>
      </c>
    </row>
    <row r="45" spans="1:27" x14ac:dyDescent="0.25">
      <c r="A45" s="11">
        <v>41</v>
      </c>
      <c r="B45" s="42" t="str">
        <f t="shared" si="10"/>
        <v>10148000</v>
      </c>
      <c r="C45" s="42" t="str">
        <f t="shared" si="7"/>
        <v>1014FFFF</v>
      </c>
      <c r="D45" s="11">
        <v>32</v>
      </c>
      <c r="E45" s="11"/>
      <c r="F45" s="141"/>
      <c r="G45" s="169"/>
      <c r="H45" s="172"/>
      <c r="L45" s="134"/>
      <c r="M45" s="40">
        <v>41</v>
      </c>
      <c r="N45" s="86" t="str">
        <f t="shared" si="9"/>
        <v>00052000</v>
      </c>
      <c r="O45" s="86" t="str">
        <f t="shared" si="8"/>
        <v>00053FFF</v>
      </c>
      <c r="P45" s="97">
        <v>8</v>
      </c>
      <c r="Q45" s="136"/>
      <c r="R45" s="141"/>
      <c r="S45" s="136"/>
      <c r="T45" s="136"/>
      <c r="U45" s="128"/>
      <c r="V45" s="176"/>
      <c r="AA45" s="121"/>
    </row>
    <row r="46" spans="1:27" ht="15" hidden="1" customHeight="1" x14ac:dyDescent="0.25">
      <c r="A46" s="11">
        <v>42</v>
      </c>
      <c r="B46" s="42" t="str">
        <f t="shared" si="10"/>
        <v>10150000</v>
      </c>
      <c r="C46" s="42" t="str">
        <f t="shared" si="7"/>
        <v>10157FFF</v>
      </c>
      <c r="D46" s="11">
        <v>32</v>
      </c>
      <c r="E46" s="11"/>
      <c r="F46" s="141"/>
      <c r="G46" s="169"/>
      <c r="H46" s="172"/>
      <c r="L46" s="134"/>
      <c r="M46" s="40">
        <v>42</v>
      </c>
      <c r="N46" s="86" t="str">
        <f t="shared" si="9"/>
        <v>00054000</v>
      </c>
      <c r="O46" s="86" t="str">
        <f t="shared" si="8"/>
        <v>00055FFF</v>
      </c>
      <c r="P46" s="97">
        <v>8</v>
      </c>
      <c r="Q46" s="136"/>
      <c r="R46" s="141"/>
      <c r="S46" s="136"/>
      <c r="T46" s="136"/>
      <c r="U46" s="128"/>
      <c r="V46" s="176"/>
      <c r="AA46" s="121"/>
    </row>
    <row r="47" spans="1:27" ht="15" hidden="1" customHeight="1" x14ac:dyDescent="0.25">
      <c r="A47" s="11">
        <v>43</v>
      </c>
      <c r="B47" s="42" t="str">
        <f t="shared" si="10"/>
        <v>10158000</v>
      </c>
      <c r="C47" s="42" t="str">
        <f t="shared" si="7"/>
        <v>1015FFFF</v>
      </c>
      <c r="D47" s="11">
        <v>32</v>
      </c>
      <c r="E47" s="11"/>
      <c r="F47" s="141"/>
      <c r="G47" s="169"/>
      <c r="H47" s="172"/>
      <c r="L47" s="134"/>
      <c r="M47" s="40">
        <v>43</v>
      </c>
      <c r="N47" s="86" t="str">
        <f t="shared" si="9"/>
        <v>00056000</v>
      </c>
      <c r="O47" s="86" t="str">
        <f t="shared" si="8"/>
        <v>00057FFF</v>
      </c>
      <c r="P47" s="97">
        <v>8</v>
      </c>
      <c r="Q47" s="136"/>
      <c r="R47" s="141"/>
      <c r="S47" s="136"/>
      <c r="T47" s="136"/>
      <c r="U47" s="128"/>
      <c r="V47" s="176"/>
      <c r="AA47" s="121"/>
    </row>
    <row r="48" spans="1:27" ht="15" hidden="1" customHeight="1" x14ac:dyDescent="0.25">
      <c r="A48" s="11">
        <v>44</v>
      </c>
      <c r="B48" s="42" t="str">
        <f t="shared" ref="B48:B57" si="11">DEC2HEX(HEX2DEC(C47)+1)</f>
        <v>10160000</v>
      </c>
      <c r="C48" s="42" t="str">
        <f t="shared" si="7"/>
        <v>10167FFF</v>
      </c>
      <c r="D48" s="11">
        <v>32</v>
      </c>
      <c r="E48" s="11"/>
      <c r="F48" s="141"/>
      <c r="G48" s="169"/>
      <c r="H48" s="172"/>
      <c r="L48" s="134"/>
      <c r="M48" s="40">
        <v>44</v>
      </c>
      <c r="N48" s="86" t="str">
        <f t="shared" si="9"/>
        <v>00058000</v>
      </c>
      <c r="O48" s="86" t="str">
        <f t="shared" si="8"/>
        <v>00059FFF</v>
      </c>
      <c r="P48" s="97">
        <v>8</v>
      </c>
      <c r="Q48" s="136"/>
      <c r="R48" s="141"/>
      <c r="S48" s="136"/>
      <c r="T48" s="136"/>
      <c r="U48" s="128"/>
      <c r="V48" s="176"/>
      <c r="AA48" s="121"/>
    </row>
    <row r="49" spans="1:27" ht="15" hidden="1" customHeight="1" x14ac:dyDescent="0.25">
      <c r="A49" s="11">
        <v>45</v>
      </c>
      <c r="B49" s="42" t="str">
        <f t="shared" si="11"/>
        <v>10168000</v>
      </c>
      <c r="C49" s="42" t="str">
        <f t="shared" si="7"/>
        <v>1016FFFF</v>
      </c>
      <c r="D49" s="11">
        <v>32</v>
      </c>
      <c r="E49" s="11"/>
      <c r="F49" s="141"/>
      <c r="G49" s="169"/>
      <c r="H49" s="172"/>
      <c r="L49" s="134"/>
      <c r="M49" s="40">
        <v>45</v>
      </c>
      <c r="N49" s="86" t="str">
        <f t="shared" si="9"/>
        <v>0005A000</v>
      </c>
      <c r="O49" s="86" t="str">
        <f t="shared" si="8"/>
        <v>0005BFFF</v>
      </c>
      <c r="P49" s="97">
        <v>8</v>
      </c>
      <c r="Q49" s="136"/>
      <c r="R49" s="141"/>
      <c r="S49" s="136"/>
      <c r="T49" s="136"/>
      <c r="U49" s="128"/>
      <c r="V49" s="176"/>
      <c r="AA49" s="121"/>
    </row>
    <row r="50" spans="1:27" ht="15" hidden="1" customHeight="1" x14ac:dyDescent="0.25">
      <c r="A50" s="11">
        <v>46</v>
      </c>
      <c r="B50" s="42" t="str">
        <f t="shared" si="11"/>
        <v>10170000</v>
      </c>
      <c r="C50" s="42" t="str">
        <f t="shared" si="7"/>
        <v>10177FFF</v>
      </c>
      <c r="D50" s="11">
        <v>32</v>
      </c>
      <c r="E50" s="11"/>
      <c r="F50" s="141"/>
      <c r="G50" s="169"/>
      <c r="H50" s="172"/>
      <c r="L50" s="134"/>
      <c r="M50" s="40">
        <v>46</v>
      </c>
      <c r="N50" s="86" t="str">
        <f t="shared" si="9"/>
        <v>0005C000</v>
      </c>
      <c r="O50" s="86" t="str">
        <f t="shared" si="8"/>
        <v>0005DFFF</v>
      </c>
      <c r="P50" s="97">
        <v>8</v>
      </c>
      <c r="Q50" s="136"/>
      <c r="R50" s="141"/>
      <c r="S50" s="136"/>
      <c r="T50" s="136"/>
      <c r="U50" s="128"/>
      <c r="V50" s="176"/>
      <c r="AA50" s="121"/>
    </row>
    <row r="51" spans="1:27" ht="15" hidden="1" customHeight="1" x14ac:dyDescent="0.25">
      <c r="A51" s="11">
        <v>47</v>
      </c>
      <c r="B51" s="42" t="str">
        <f t="shared" si="11"/>
        <v>10178000</v>
      </c>
      <c r="C51" s="42" t="str">
        <f t="shared" si="7"/>
        <v>1017FFFF</v>
      </c>
      <c r="D51" s="11">
        <v>32</v>
      </c>
      <c r="E51" s="11"/>
      <c r="F51" s="141"/>
      <c r="G51" s="169"/>
      <c r="H51" s="172"/>
      <c r="L51" s="134"/>
      <c r="M51" s="40">
        <v>47</v>
      </c>
      <c r="N51" s="86" t="str">
        <f t="shared" si="9"/>
        <v>0005E000</v>
      </c>
      <c r="O51" s="86" t="str">
        <f t="shared" si="8"/>
        <v>0005FFFF</v>
      </c>
      <c r="P51" s="97">
        <v>8</v>
      </c>
      <c r="Q51" s="136"/>
      <c r="R51" s="141"/>
      <c r="S51" s="136"/>
      <c r="T51" s="136"/>
      <c r="U51" s="128"/>
      <c r="V51" s="176"/>
      <c r="AA51" s="121"/>
    </row>
    <row r="52" spans="1:27" ht="15" hidden="1" customHeight="1" x14ac:dyDescent="0.25">
      <c r="A52" s="43">
        <v>48</v>
      </c>
      <c r="B52" s="44" t="str">
        <f t="shared" si="11"/>
        <v>10180000</v>
      </c>
      <c r="C52" s="44" t="str">
        <f t="shared" si="7"/>
        <v>10187FFF</v>
      </c>
      <c r="D52" s="43">
        <v>32</v>
      </c>
      <c r="E52" s="43"/>
      <c r="F52" s="141"/>
      <c r="G52" s="169"/>
      <c r="H52" s="172"/>
      <c r="I52" s="31" t="s">
        <v>19</v>
      </c>
      <c r="J52" s="32"/>
      <c r="K52" s="32"/>
      <c r="L52" s="134"/>
      <c r="M52" s="40">
        <v>48</v>
      </c>
      <c r="N52" s="86" t="str">
        <f t="shared" si="9"/>
        <v>00060000</v>
      </c>
      <c r="O52" s="86" t="str">
        <f t="shared" si="8"/>
        <v>00061FFF</v>
      </c>
      <c r="P52" s="97">
        <v>8</v>
      </c>
      <c r="Q52" s="136"/>
      <c r="R52" s="141"/>
      <c r="S52" s="136"/>
      <c r="T52" s="136"/>
      <c r="U52" s="128"/>
      <c r="V52" s="176"/>
      <c r="AA52" s="121"/>
    </row>
    <row r="53" spans="1:27" ht="15" hidden="1" customHeight="1" x14ac:dyDescent="0.25">
      <c r="A53" s="11">
        <v>49</v>
      </c>
      <c r="B53" s="42" t="str">
        <f t="shared" si="11"/>
        <v>10188000</v>
      </c>
      <c r="C53" s="42" t="str">
        <f t="shared" si="7"/>
        <v>1018FFFF</v>
      </c>
      <c r="D53" s="11">
        <v>32</v>
      </c>
      <c r="E53" s="11"/>
      <c r="F53" s="141"/>
      <c r="G53" s="169"/>
      <c r="H53" s="172"/>
      <c r="L53" s="134"/>
      <c r="M53" s="40">
        <v>49</v>
      </c>
      <c r="N53" s="86" t="str">
        <f t="shared" si="9"/>
        <v>00062000</v>
      </c>
      <c r="O53" s="86" t="str">
        <f t="shared" si="8"/>
        <v>00063FFF</v>
      </c>
      <c r="P53" s="97">
        <v>8</v>
      </c>
      <c r="Q53" s="136"/>
      <c r="R53" s="141"/>
      <c r="S53" s="136"/>
      <c r="T53" s="136"/>
      <c r="U53" s="128"/>
      <c r="V53" s="176"/>
      <c r="AA53" s="121"/>
    </row>
    <row r="54" spans="1:27" ht="15" hidden="1" customHeight="1" x14ac:dyDescent="0.25">
      <c r="A54" s="11">
        <v>50</v>
      </c>
      <c r="B54" s="42" t="str">
        <f t="shared" si="11"/>
        <v>10190000</v>
      </c>
      <c r="C54" s="42" t="str">
        <f t="shared" si="7"/>
        <v>10197FFF</v>
      </c>
      <c r="D54" s="11">
        <v>32</v>
      </c>
      <c r="E54" s="11"/>
      <c r="F54" s="141"/>
      <c r="G54" s="169"/>
      <c r="H54" s="172"/>
      <c r="L54" s="134"/>
      <c r="M54" s="40">
        <v>50</v>
      </c>
      <c r="N54" s="86" t="str">
        <f t="shared" si="9"/>
        <v>00064000</v>
      </c>
      <c r="O54" s="86" t="str">
        <f t="shared" si="8"/>
        <v>00065FFF</v>
      </c>
      <c r="P54" s="97">
        <v>8</v>
      </c>
      <c r="Q54" s="136"/>
      <c r="R54" s="141"/>
      <c r="S54" s="136"/>
      <c r="T54" s="136"/>
      <c r="U54" s="128"/>
      <c r="V54" s="176"/>
      <c r="AA54" s="121"/>
    </row>
    <row r="55" spans="1:27" ht="15" hidden="1" customHeight="1" x14ac:dyDescent="0.25">
      <c r="A55" s="11">
        <v>51</v>
      </c>
      <c r="B55" s="42" t="str">
        <f t="shared" si="11"/>
        <v>10198000</v>
      </c>
      <c r="C55" s="42" t="str">
        <f t="shared" si="7"/>
        <v>1019FFFF</v>
      </c>
      <c r="D55" s="11">
        <v>32</v>
      </c>
      <c r="E55" s="11"/>
      <c r="F55" s="141"/>
      <c r="G55" s="169"/>
      <c r="H55" s="172"/>
      <c r="L55" s="134"/>
      <c r="M55" s="40">
        <v>51</v>
      </c>
      <c r="N55" s="86" t="str">
        <f t="shared" si="9"/>
        <v>00066000</v>
      </c>
      <c r="O55" s="86" t="str">
        <f t="shared" si="8"/>
        <v>00067FFF</v>
      </c>
      <c r="P55" s="97">
        <v>8</v>
      </c>
      <c r="Q55" s="136"/>
      <c r="R55" s="141"/>
      <c r="S55" s="136"/>
      <c r="T55" s="136"/>
      <c r="U55" s="128"/>
      <c r="V55" s="176"/>
      <c r="AA55" s="121"/>
    </row>
    <row r="56" spans="1:27" ht="15" hidden="1" customHeight="1" x14ac:dyDescent="0.25">
      <c r="A56" s="11">
        <v>52</v>
      </c>
      <c r="B56" s="42" t="str">
        <f t="shared" si="11"/>
        <v>101A0000</v>
      </c>
      <c r="C56" s="42" t="str">
        <f t="shared" si="7"/>
        <v>101A7FFF</v>
      </c>
      <c r="D56" s="11">
        <v>32</v>
      </c>
      <c r="E56" s="11"/>
      <c r="F56" s="141"/>
      <c r="G56" s="169"/>
      <c r="H56" s="172"/>
      <c r="L56" s="134"/>
      <c r="M56" s="40">
        <v>52</v>
      </c>
      <c r="N56" s="86" t="str">
        <f t="shared" si="9"/>
        <v>00068000</v>
      </c>
      <c r="O56" s="86" t="str">
        <f t="shared" si="8"/>
        <v>00069FFF</v>
      </c>
      <c r="P56" s="97">
        <v>8</v>
      </c>
      <c r="Q56" s="136"/>
      <c r="R56" s="141"/>
      <c r="S56" s="136"/>
      <c r="T56" s="136"/>
      <c r="U56" s="128"/>
      <c r="V56" s="176"/>
      <c r="AA56" s="121"/>
    </row>
    <row r="57" spans="1:27" ht="15" hidden="1" customHeight="1" x14ac:dyDescent="0.25">
      <c r="A57" s="11">
        <v>53</v>
      </c>
      <c r="B57" s="42" t="str">
        <f t="shared" si="11"/>
        <v>101A8000</v>
      </c>
      <c r="C57" s="42" t="str">
        <f t="shared" si="7"/>
        <v>101AFFFF</v>
      </c>
      <c r="D57" s="11">
        <v>32</v>
      </c>
      <c r="E57" s="11"/>
      <c r="F57" s="141"/>
      <c r="G57" s="169"/>
      <c r="H57" s="172"/>
      <c r="L57" s="134"/>
      <c r="M57" s="40">
        <v>53</v>
      </c>
      <c r="N57" s="86" t="str">
        <f t="shared" si="9"/>
        <v>0006A000</v>
      </c>
      <c r="O57" s="86" t="str">
        <f t="shared" si="8"/>
        <v>0006BFFF</v>
      </c>
      <c r="P57" s="97">
        <v>8</v>
      </c>
      <c r="Q57" s="136"/>
      <c r="R57" s="141"/>
      <c r="S57" s="136"/>
      <c r="T57" s="136"/>
      <c r="U57" s="128"/>
      <c r="V57" s="176"/>
      <c r="AA57" s="121"/>
    </row>
    <row r="58" spans="1:27" ht="15" hidden="1" customHeight="1" x14ac:dyDescent="0.25">
      <c r="A58" s="11">
        <v>54</v>
      </c>
      <c r="B58" s="42" t="str">
        <f t="shared" ref="B58:B73" si="12">DEC2HEX(HEX2DEC(C57)+1)</f>
        <v>101B0000</v>
      </c>
      <c r="C58" s="42" t="str">
        <f t="shared" si="7"/>
        <v>101B7FFF</v>
      </c>
      <c r="D58" s="11">
        <v>32</v>
      </c>
      <c r="E58" s="11"/>
      <c r="F58" s="141"/>
      <c r="G58" s="169"/>
      <c r="H58" s="172"/>
      <c r="L58" s="134"/>
      <c r="M58" s="40">
        <v>54</v>
      </c>
      <c r="N58" s="86" t="str">
        <f t="shared" si="9"/>
        <v>0006C000</v>
      </c>
      <c r="O58" s="86" t="str">
        <f t="shared" si="8"/>
        <v>0006DFFF</v>
      </c>
      <c r="P58" s="97">
        <v>8</v>
      </c>
      <c r="Q58" s="136"/>
      <c r="R58" s="141"/>
      <c r="S58" s="136"/>
      <c r="T58" s="136"/>
      <c r="U58" s="128"/>
      <c r="V58" s="176"/>
      <c r="AA58" s="121"/>
    </row>
    <row r="59" spans="1:27" ht="15" hidden="1" customHeight="1" x14ac:dyDescent="0.25">
      <c r="A59" s="11">
        <v>55</v>
      </c>
      <c r="B59" s="42" t="str">
        <f t="shared" si="12"/>
        <v>101B8000</v>
      </c>
      <c r="C59" s="42" t="str">
        <f t="shared" si="7"/>
        <v>101BFFFF</v>
      </c>
      <c r="D59" s="11">
        <v>32</v>
      </c>
      <c r="E59" s="11"/>
      <c r="F59" s="141"/>
      <c r="G59" s="169"/>
      <c r="H59" s="172"/>
      <c r="L59" s="134"/>
      <c r="M59" s="40">
        <v>55</v>
      </c>
      <c r="N59" s="86" t="str">
        <f t="shared" si="9"/>
        <v>0006E000</v>
      </c>
      <c r="O59" s="86" t="str">
        <f t="shared" si="8"/>
        <v>0006FFFF</v>
      </c>
      <c r="P59" s="97">
        <v>8</v>
      </c>
      <c r="Q59" s="136"/>
      <c r="R59" s="141"/>
      <c r="S59" s="136"/>
      <c r="T59" s="136"/>
      <c r="U59" s="128"/>
      <c r="V59" s="176"/>
      <c r="AA59" s="121"/>
    </row>
    <row r="60" spans="1:27" ht="15" hidden="1" customHeight="1" x14ac:dyDescent="0.25">
      <c r="A60" s="11">
        <v>56</v>
      </c>
      <c r="B60" s="42" t="str">
        <f t="shared" si="12"/>
        <v>101C0000</v>
      </c>
      <c r="C60" s="42" t="str">
        <f t="shared" si="7"/>
        <v>101C7FFF</v>
      </c>
      <c r="D60" s="11">
        <v>32</v>
      </c>
      <c r="E60" s="11"/>
      <c r="F60" s="141"/>
      <c r="G60" s="169"/>
      <c r="H60" s="172"/>
      <c r="L60" s="134"/>
      <c r="M60" s="40">
        <v>56</v>
      </c>
      <c r="N60" s="86" t="str">
        <f t="shared" si="9"/>
        <v>00070000</v>
      </c>
      <c r="O60" s="86" t="str">
        <f t="shared" si="8"/>
        <v>00071FFF</v>
      </c>
      <c r="P60" s="97">
        <v>8</v>
      </c>
      <c r="Q60" s="136"/>
      <c r="R60" s="141"/>
      <c r="S60" s="136"/>
      <c r="T60" s="136"/>
      <c r="U60" s="128"/>
      <c r="V60" s="176"/>
      <c r="AA60" s="121"/>
    </row>
    <row r="61" spans="1:27" ht="15" hidden="1" customHeight="1" x14ac:dyDescent="0.25">
      <c r="A61" s="11">
        <v>57</v>
      </c>
      <c r="B61" s="42" t="str">
        <f t="shared" si="12"/>
        <v>101C8000</v>
      </c>
      <c r="C61" s="42" t="str">
        <f t="shared" si="7"/>
        <v>101CFFFF</v>
      </c>
      <c r="D61" s="11">
        <v>32</v>
      </c>
      <c r="E61" s="11"/>
      <c r="F61" s="141"/>
      <c r="G61" s="169"/>
      <c r="H61" s="172"/>
      <c r="L61" s="134"/>
      <c r="M61" s="40">
        <v>57</v>
      </c>
      <c r="N61" s="86" t="str">
        <f t="shared" si="9"/>
        <v>00072000</v>
      </c>
      <c r="O61" s="86" t="str">
        <f t="shared" si="8"/>
        <v>00073FFF</v>
      </c>
      <c r="P61" s="97">
        <v>8</v>
      </c>
      <c r="Q61" s="136"/>
      <c r="R61" s="141"/>
      <c r="S61" s="136"/>
      <c r="T61" s="136"/>
      <c r="U61" s="128"/>
      <c r="V61" s="176"/>
      <c r="AA61" s="121"/>
    </row>
    <row r="62" spans="1:27" ht="15" hidden="1" customHeight="1" x14ac:dyDescent="0.25">
      <c r="A62" s="11">
        <v>58</v>
      </c>
      <c r="B62" s="42" t="str">
        <f t="shared" si="12"/>
        <v>101D0000</v>
      </c>
      <c r="C62" s="42" t="str">
        <f t="shared" si="7"/>
        <v>101D7FFF</v>
      </c>
      <c r="D62" s="11">
        <v>32</v>
      </c>
      <c r="E62" s="11"/>
      <c r="F62" s="141"/>
      <c r="G62" s="169"/>
      <c r="H62" s="172"/>
      <c r="L62" s="134"/>
      <c r="M62" s="40">
        <v>58</v>
      </c>
      <c r="N62" s="86" t="str">
        <f t="shared" si="9"/>
        <v>00074000</v>
      </c>
      <c r="O62" s="86" t="str">
        <f t="shared" si="8"/>
        <v>00075FFF</v>
      </c>
      <c r="P62" s="97">
        <v>8</v>
      </c>
      <c r="Q62" s="136"/>
      <c r="R62" s="141"/>
      <c r="S62" s="136"/>
      <c r="T62" s="136"/>
      <c r="U62" s="128"/>
      <c r="V62" s="176"/>
      <c r="AA62" s="121"/>
    </row>
    <row r="63" spans="1:27" ht="15" hidden="1" customHeight="1" x14ac:dyDescent="0.25">
      <c r="A63" s="11">
        <v>59</v>
      </c>
      <c r="B63" s="42" t="str">
        <f t="shared" si="12"/>
        <v>101D8000</v>
      </c>
      <c r="C63" s="42" t="str">
        <f t="shared" si="7"/>
        <v>101DFFFF</v>
      </c>
      <c r="D63" s="11">
        <v>32</v>
      </c>
      <c r="E63" s="11"/>
      <c r="F63" s="141"/>
      <c r="G63" s="169"/>
      <c r="H63" s="172"/>
      <c r="L63" s="134"/>
      <c r="M63" s="40">
        <v>59</v>
      </c>
      <c r="N63" s="86" t="str">
        <f t="shared" si="9"/>
        <v>00076000</v>
      </c>
      <c r="O63" s="86" t="str">
        <f t="shared" si="8"/>
        <v>00077FFF</v>
      </c>
      <c r="P63" s="97">
        <v>8</v>
      </c>
      <c r="Q63" s="136"/>
      <c r="R63" s="141"/>
      <c r="S63" s="136"/>
      <c r="T63" s="136"/>
      <c r="U63" s="128"/>
      <c r="V63" s="176"/>
      <c r="AA63" s="121"/>
    </row>
    <row r="64" spans="1:27" ht="15" hidden="1" customHeight="1" x14ac:dyDescent="0.25">
      <c r="A64" s="11">
        <v>60</v>
      </c>
      <c r="B64" s="42" t="str">
        <f t="shared" si="12"/>
        <v>101E0000</v>
      </c>
      <c r="C64" s="42" t="str">
        <f t="shared" si="7"/>
        <v>101E7FFF</v>
      </c>
      <c r="D64" s="11">
        <v>32</v>
      </c>
      <c r="E64" s="11"/>
      <c r="F64" s="141"/>
      <c r="G64" s="169"/>
      <c r="H64" s="172"/>
      <c r="L64" s="134"/>
      <c r="M64" s="40">
        <v>60</v>
      </c>
      <c r="N64" s="86" t="str">
        <f t="shared" si="9"/>
        <v>00078000</v>
      </c>
      <c r="O64" s="86" t="str">
        <f t="shared" si="8"/>
        <v>00079FFF</v>
      </c>
      <c r="P64" s="97">
        <v>8</v>
      </c>
      <c r="Q64" s="136"/>
      <c r="R64" s="141"/>
      <c r="S64" s="136"/>
      <c r="T64" s="136"/>
      <c r="U64" s="128"/>
      <c r="V64" s="176"/>
      <c r="AA64" s="121"/>
    </row>
    <row r="65" spans="1:27" ht="15" hidden="1" customHeight="1" x14ac:dyDescent="0.25">
      <c r="A65" s="11">
        <v>61</v>
      </c>
      <c r="B65" s="42" t="str">
        <f t="shared" si="12"/>
        <v>101E8000</v>
      </c>
      <c r="C65" s="42" t="str">
        <f t="shared" si="7"/>
        <v>101EFFFF</v>
      </c>
      <c r="D65" s="11">
        <v>32</v>
      </c>
      <c r="E65" s="60" t="s">
        <v>90</v>
      </c>
      <c r="F65" s="141"/>
      <c r="G65" s="169"/>
      <c r="H65" s="172"/>
      <c r="L65" s="134"/>
      <c r="M65" s="40">
        <v>61</v>
      </c>
      <c r="N65" s="86" t="str">
        <f t="shared" si="9"/>
        <v>0007A000</v>
      </c>
      <c r="O65" s="86" t="str">
        <f t="shared" si="8"/>
        <v>0007BFFF</v>
      </c>
      <c r="P65" s="97">
        <v>8</v>
      </c>
      <c r="Q65" s="136"/>
      <c r="R65" s="141"/>
      <c r="S65" s="136"/>
      <c r="T65" s="136"/>
      <c r="U65" s="128"/>
      <c r="V65" s="176"/>
      <c r="AA65" s="121"/>
    </row>
    <row r="66" spans="1:27" ht="15" hidden="1" customHeight="1" x14ac:dyDescent="0.25">
      <c r="A66" s="11">
        <v>62</v>
      </c>
      <c r="B66" s="42" t="str">
        <f t="shared" si="12"/>
        <v>101F0000</v>
      </c>
      <c r="C66" s="42" t="str">
        <f t="shared" si="7"/>
        <v>101F1FFF</v>
      </c>
      <c r="D66" s="11">
        <v>8</v>
      </c>
      <c r="E66" s="11"/>
      <c r="F66" s="141"/>
      <c r="G66" s="169"/>
      <c r="H66" s="172"/>
      <c r="L66" s="134"/>
      <c r="M66" s="40">
        <v>62</v>
      </c>
      <c r="N66" s="86" t="str">
        <f t="shared" si="9"/>
        <v>0007C000</v>
      </c>
      <c r="O66" s="86" t="str">
        <f t="shared" si="8"/>
        <v>0007DFFF</v>
      </c>
      <c r="P66" s="97">
        <v>8</v>
      </c>
      <c r="Q66" s="136"/>
      <c r="R66" s="141"/>
      <c r="S66" s="136"/>
      <c r="T66" s="136"/>
      <c r="U66" s="128"/>
      <c r="V66" s="176"/>
      <c r="AA66" s="121"/>
    </row>
    <row r="67" spans="1:27" ht="15" hidden="1" customHeight="1" x14ac:dyDescent="0.25">
      <c r="A67" s="11">
        <v>63</v>
      </c>
      <c r="B67" s="42" t="str">
        <f t="shared" si="12"/>
        <v>101F2000</v>
      </c>
      <c r="C67" s="42" t="str">
        <f t="shared" si="7"/>
        <v>101F3FFF</v>
      </c>
      <c r="D67" s="11">
        <v>8</v>
      </c>
      <c r="E67" s="11"/>
      <c r="F67" s="141"/>
      <c r="G67" s="169"/>
      <c r="H67" s="172"/>
      <c r="L67" s="134"/>
      <c r="M67" s="40">
        <v>63</v>
      </c>
      <c r="N67" s="86" t="str">
        <f t="shared" si="9"/>
        <v>0007E000</v>
      </c>
      <c r="O67" s="86" t="str">
        <f t="shared" si="8"/>
        <v>0007FFFF</v>
      </c>
      <c r="P67" s="97">
        <v>8</v>
      </c>
      <c r="Q67" s="136"/>
      <c r="R67" s="141"/>
      <c r="S67" s="136"/>
      <c r="T67" s="136"/>
      <c r="U67" s="128"/>
      <c r="V67" s="176"/>
      <c r="AA67" s="121"/>
    </row>
    <row r="68" spans="1:27" ht="15" hidden="1" customHeight="1" x14ac:dyDescent="0.25">
      <c r="A68" s="11">
        <v>64</v>
      </c>
      <c r="B68" s="42" t="str">
        <f t="shared" si="12"/>
        <v>101F4000</v>
      </c>
      <c r="C68" s="42" t="str">
        <f t="shared" ref="C68:C81" si="13">DEC2HEX((HEX2DEC(B68)+(D68*1024))-1)</f>
        <v>101F5FFF</v>
      </c>
      <c r="D68" s="11">
        <v>8</v>
      </c>
      <c r="E68" s="11"/>
      <c r="F68" s="141"/>
      <c r="G68" s="169"/>
      <c r="H68" s="172"/>
      <c r="L68" s="134"/>
      <c r="M68" s="40">
        <v>64</v>
      </c>
      <c r="N68" s="86" t="str">
        <f t="shared" si="9"/>
        <v>00080000</v>
      </c>
      <c r="O68" s="86" t="str">
        <f t="shared" ref="O68:O99" si="14">DEC2HEX((M68+1)*HEX2DEC($P$2)-1,8)</f>
        <v>00081FFF</v>
      </c>
      <c r="P68" s="97">
        <v>8</v>
      </c>
      <c r="Q68" s="136"/>
      <c r="R68" s="141"/>
      <c r="S68" s="136"/>
      <c r="T68" s="136"/>
      <c r="U68" s="128"/>
      <c r="V68" s="176"/>
      <c r="AA68" s="121"/>
    </row>
    <row r="69" spans="1:27" ht="15" hidden="1" customHeight="1" x14ac:dyDescent="0.25">
      <c r="A69" s="11">
        <v>65</v>
      </c>
      <c r="B69" s="42" t="str">
        <f t="shared" si="12"/>
        <v>101F6000</v>
      </c>
      <c r="C69" s="42" t="str">
        <f t="shared" si="13"/>
        <v>101F7FFF</v>
      </c>
      <c r="D69" s="11">
        <v>8</v>
      </c>
      <c r="E69" s="11"/>
      <c r="F69" s="141"/>
      <c r="G69" s="169"/>
      <c r="H69" s="172"/>
      <c r="L69" s="134"/>
      <c r="M69" s="40">
        <v>65</v>
      </c>
      <c r="N69" s="86" t="str">
        <f t="shared" si="9"/>
        <v>00082000</v>
      </c>
      <c r="O69" s="86" t="str">
        <f t="shared" si="14"/>
        <v>00083FFF</v>
      </c>
      <c r="P69" s="97">
        <v>8</v>
      </c>
      <c r="Q69" s="136"/>
      <c r="R69" s="141"/>
      <c r="S69" s="136"/>
      <c r="T69" s="136"/>
      <c r="U69" s="128"/>
      <c r="V69" s="176"/>
      <c r="AA69" s="121"/>
    </row>
    <row r="70" spans="1:27" ht="15" hidden="1" customHeight="1" x14ac:dyDescent="0.25">
      <c r="A70" s="11">
        <v>66</v>
      </c>
      <c r="B70" s="42" t="str">
        <f t="shared" si="12"/>
        <v>101F8000</v>
      </c>
      <c r="C70" s="42" t="str">
        <f t="shared" si="13"/>
        <v>101F9FFF</v>
      </c>
      <c r="D70" s="11">
        <v>8</v>
      </c>
      <c r="E70" s="11"/>
      <c r="F70" s="141"/>
      <c r="G70" s="169"/>
      <c r="H70" s="172"/>
      <c r="L70" s="134"/>
      <c r="M70" s="40">
        <v>66</v>
      </c>
      <c r="N70" s="86" t="str">
        <f t="shared" ref="N70:N101" si="15">DEC2HEX(M70*HEX2DEC($P$2),8)</f>
        <v>00084000</v>
      </c>
      <c r="O70" s="86" t="str">
        <f t="shared" si="14"/>
        <v>00085FFF</v>
      </c>
      <c r="P70" s="97">
        <v>8</v>
      </c>
      <c r="Q70" s="136"/>
      <c r="R70" s="141"/>
      <c r="S70" s="136"/>
      <c r="T70" s="136"/>
      <c r="U70" s="128"/>
      <c r="V70" s="176"/>
      <c r="AA70" s="121"/>
    </row>
    <row r="71" spans="1:27" x14ac:dyDescent="0.25">
      <c r="A71" s="11">
        <v>67</v>
      </c>
      <c r="B71" s="42" t="str">
        <f t="shared" si="12"/>
        <v>101FA000</v>
      </c>
      <c r="C71" s="42" t="str">
        <f t="shared" si="13"/>
        <v>101FBFFF</v>
      </c>
      <c r="D71" s="11">
        <v>8</v>
      </c>
      <c r="E71" s="11"/>
      <c r="F71" s="141"/>
      <c r="G71" s="169"/>
      <c r="H71" s="172"/>
      <c r="L71" s="134"/>
      <c r="M71" s="40">
        <v>67</v>
      </c>
      <c r="N71" s="86" t="str">
        <f t="shared" si="15"/>
        <v>00086000</v>
      </c>
      <c r="O71" s="86" t="str">
        <f t="shared" si="14"/>
        <v>00087FFF</v>
      </c>
      <c r="P71" s="97">
        <v>8</v>
      </c>
      <c r="Q71" s="136"/>
      <c r="R71" s="141"/>
      <c r="S71" s="136"/>
      <c r="T71" s="136"/>
      <c r="U71" s="128"/>
      <c r="V71" s="176"/>
      <c r="AA71" s="121"/>
    </row>
    <row r="72" spans="1:27" x14ac:dyDescent="0.25">
      <c r="A72" s="11">
        <v>68</v>
      </c>
      <c r="B72" s="42" t="str">
        <f t="shared" si="12"/>
        <v>101FC000</v>
      </c>
      <c r="C72" s="42" t="str">
        <f t="shared" si="13"/>
        <v>101FDFFF</v>
      </c>
      <c r="D72" s="11">
        <v>8</v>
      </c>
      <c r="E72" s="11"/>
      <c r="F72" s="141"/>
      <c r="G72" s="169"/>
      <c r="H72" s="172"/>
      <c r="L72" s="134"/>
      <c r="M72" s="40">
        <v>68</v>
      </c>
      <c r="N72" s="86" t="str">
        <f t="shared" si="15"/>
        <v>00088000</v>
      </c>
      <c r="O72" s="86" t="str">
        <f t="shared" si="14"/>
        <v>00089FFF</v>
      </c>
      <c r="P72" s="97">
        <v>8</v>
      </c>
      <c r="Q72" s="136"/>
      <c r="R72" s="141"/>
      <c r="S72" s="136"/>
      <c r="T72" s="136"/>
      <c r="U72" s="128"/>
      <c r="V72" s="176"/>
      <c r="AA72" s="121"/>
    </row>
    <row r="73" spans="1:27" x14ac:dyDescent="0.25">
      <c r="A73" s="11">
        <v>69</v>
      </c>
      <c r="B73" s="42" t="str">
        <f t="shared" si="12"/>
        <v>101FE000</v>
      </c>
      <c r="C73" s="42" t="str">
        <f t="shared" si="13"/>
        <v>101FFFFF</v>
      </c>
      <c r="D73" s="11">
        <v>8</v>
      </c>
      <c r="E73" s="11"/>
      <c r="F73" s="141"/>
      <c r="G73" s="169"/>
      <c r="H73" s="172"/>
      <c r="L73" s="134"/>
      <c r="M73" s="40">
        <v>69</v>
      </c>
      <c r="N73" s="86" t="str">
        <f t="shared" si="15"/>
        <v>0008A000</v>
      </c>
      <c r="O73" s="86" t="str">
        <f t="shared" si="14"/>
        <v>0008BFFF</v>
      </c>
      <c r="P73" s="97">
        <v>8</v>
      </c>
      <c r="Q73" s="136"/>
      <c r="R73" s="141"/>
      <c r="S73" s="136"/>
      <c r="T73" s="136"/>
      <c r="U73" s="128"/>
      <c r="V73" s="176"/>
      <c r="AA73" s="121"/>
    </row>
    <row r="74" spans="1:27" x14ac:dyDescent="0.25">
      <c r="A74" s="11">
        <v>70</v>
      </c>
      <c r="B74" s="42" t="str">
        <f t="shared" ref="B74:B76" si="16">DEC2HEX(HEX2DEC(C73)+1)</f>
        <v>10200000</v>
      </c>
      <c r="C74" s="42" t="str">
        <f t="shared" si="13"/>
        <v>10201FFF</v>
      </c>
      <c r="D74" s="11">
        <v>8</v>
      </c>
      <c r="E74" s="11"/>
      <c r="F74" s="141"/>
      <c r="G74" s="169"/>
      <c r="H74" s="172"/>
      <c r="L74" s="134"/>
      <c r="M74" s="40">
        <v>70</v>
      </c>
      <c r="N74" s="86" t="str">
        <f t="shared" si="15"/>
        <v>0008C000</v>
      </c>
      <c r="O74" s="86" t="str">
        <f t="shared" si="14"/>
        <v>0008DFFF</v>
      </c>
      <c r="P74" s="97">
        <v>8</v>
      </c>
      <c r="Q74" s="136"/>
      <c r="R74" s="141"/>
      <c r="S74" s="136"/>
      <c r="T74" s="136"/>
      <c r="U74" s="128"/>
      <c r="V74" s="176"/>
      <c r="AA74" s="121"/>
    </row>
    <row r="75" spans="1:27" ht="15.75" thickBot="1" x14ac:dyDescent="0.3">
      <c r="A75" s="17">
        <v>71</v>
      </c>
      <c r="B75" s="23" t="str">
        <f t="shared" si="16"/>
        <v>10202000</v>
      </c>
      <c r="C75" s="23" t="str">
        <f t="shared" si="13"/>
        <v>10203FFF</v>
      </c>
      <c r="D75" s="17">
        <v>8</v>
      </c>
      <c r="E75" s="17"/>
      <c r="F75" s="142"/>
      <c r="G75" s="170"/>
      <c r="H75" s="173"/>
      <c r="L75" s="134"/>
      <c r="M75" s="40">
        <v>71</v>
      </c>
      <c r="N75" s="86" t="str">
        <f t="shared" si="15"/>
        <v>0008E000</v>
      </c>
      <c r="O75" s="86" t="str">
        <f t="shared" si="14"/>
        <v>0008FFFF</v>
      </c>
      <c r="P75" s="97">
        <v>8</v>
      </c>
      <c r="Q75" s="136"/>
      <c r="R75" s="141"/>
      <c r="S75" s="136"/>
      <c r="T75" s="136"/>
      <c r="U75" s="128"/>
      <c r="V75" s="176"/>
      <c r="AA75" s="121"/>
    </row>
    <row r="76" spans="1:27" x14ac:dyDescent="0.25">
      <c r="A76" s="11">
        <v>72</v>
      </c>
      <c r="B76" s="42" t="str">
        <f t="shared" si="16"/>
        <v>10204000</v>
      </c>
      <c r="C76" s="42" t="str">
        <f t="shared" si="13"/>
        <v>10205FFF</v>
      </c>
      <c r="D76" s="11">
        <v>8</v>
      </c>
      <c r="E76" s="11"/>
      <c r="F76" s="157" t="s">
        <v>84</v>
      </c>
      <c r="G76" s="36" t="s">
        <v>47</v>
      </c>
      <c r="H76" s="161" t="s">
        <v>9</v>
      </c>
      <c r="I76" s="47" t="str">
        <f t="shared" ref="I76:I79" si="17">B76</f>
        <v>10204000</v>
      </c>
      <c r="J76" s="48" t="s">
        <v>49</v>
      </c>
      <c r="K76" s="66"/>
      <c r="L76" s="134"/>
      <c r="M76" s="40">
        <v>72</v>
      </c>
      <c r="N76" s="86" t="str">
        <f t="shared" si="15"/>
        <v>00090000</v>
      </c>
      <c r="O76" s="86" t="str">
        <f t="shared" si="14"/>
        <v>00091FFF</v>
      </c>
      <c r="P76" s="97">
        <v>8</v>
      </c>
      <c r="Q76" s="136"/>
      <c r="R76" s="141"/>
      <c r="S76" s="136"/>
      <c r="T76" s="136"/>
      <c r="U76" s="128"/>
      <c r="V76" s="176"/>
      <c r="AA76" s="121"/>
    </row>
    <row r="77" spans="1:27" x14ac:dyDescent="0.25">
      <c r="A77" s="17">
        <v>73</v>
      </c>
      <c r="B77" s="23" t="str">
        <f t="shared" ref="B77:B81" si="18">DEC2HEX(HEX2DEC(C76)+1)</f>
        <v>10206000</v>
      </c>
      <c r="C77" s="23" t="str">
        <f t="shared" si="13"/>
        <v>10207FFF</v>
      </c>
      <c r="D77" s="17">
        <v>8</v>
      </c>
      <c r="E77" s="17"/>
      <c r="F77" s="158"/>
      <c r="G77" s="37" t="s">
        <v>48</v>
      </c>
      <c r="H77" s="162"/>
      <c r="I77" s="49" t="str">
        <f t="shared" si="17"/>
        <v>10206000</v>
      </c>
      <c r="J77" s="50" t="s">
        <v>49</v>
      </c>
      <c r="K77" s="66"/>
      <c r="L77" s="134"/>
      <c r="M77" s="40">
        <v>73</v>
      </c>
      <c r="N77" s="86" t="str">
        <f t="shared" si="15"/>
        <v>00092000</v>
      </c>
      <c r="O77" s="86" t="str">
        <f t="shared" si="14"/>
        <v>00093FFF</v>
      </c>
      <c r="P77" s="97">
        <v>8</v>
      </c>
      <c r="Q77" s="136"/>
      <c r="R77" s="141"/>
      <c r="S77" s="136"/>
      <c r="T77" s="136"/>
      <c r="U77" s="128"/>
      <c r="V77" s="176"/>
      <c r="AA77" s="121"/>
    </row>
    <row r="78" spans="1:27" x14ac:dyDescent="0.25">
      <c r="A78">
        <v>74</v>
      </c>
      <c r="B78" s="9" t="str">
        <f t="shared" si="18"/>
        <v>10208000</v>
      </c>
      <c r="C78" s="9" t="str">
        <f t="shared" si="13"/>
        <v>10209FFF</v>
      </c>
      <c r="D78">
        <v>8</v>
      </c>
      <c r="F78" s="159" t="s">
        <v>73</v>
      </c>
      <c r="G78" s="39" t="s">
        <v>46</v>
      </c>
      <c r="H78" s="163" t="s">
        <v>73</v>
      </c>
      <c r="I78" s="51" t="str">
        <f t="shared" si="17"/>
        <v>10208000</v>
      </c>
      <c r="J78" s="52" t="s">
        <v>73</v>
      </c>
      <c r="K78" s="67"/>
      <c r="L78" s="134"/>
      <c r="M78" s="40">
        <v>74</v>
      </c>
      <c r="N78" s="86" t="str">
        <f t="shared" si="15"/>
        <v>00094000</v>
      </c>
      <c r="O78" s="86" t="str">
        <f t="shared" si="14"/>
        <v>00095FFF</v>
      </c>
      <c r="P78" s="97">
        <v>8</v>
      </c>
      <c r="Q78" s="136"/>
      <c r="R78" s="141"/>
      <c r="S78" s="136"/>
      <c r="T78" s="136"/>
      <c r="U78" s="128"/>
      <c r="V78" s="176"/>
      <c r="AA78" s="121"/>
    </row>
    <row r="79" spans="1:27" x14ac:dyDescent="0.25">
      <c r="A79">
        <v>75</v>
      </c>
      <c r="B79" s="23" t="str">
        <f t="shared" si="18"/>
        <v>1020A000</v>
      </c>
      <c r="C79" s="23" t="str">
        <f t="shared" si="13"/>
        <v>1020BFFF</v>
      </c>
      <c r="D79">
        <v>8</v>
      </c>
      <c r="F79" s="160"/>
      <c r="G79" s="39" t="s">
        <v>46</v>
      </c>
      <c r="H79" s="164"/>
      <c r="I79" s="51" t="str">
        <f t="shared" si="17"/>
        <v>1020A000</v>
      </c>
      <c r="J79" s="52" t="s">
        <v>73</v>
      </c>
      <c r="K79" s="67"/>
      <c r="L79" s="134"/>
      <c r="M79" s="40">
        <v>75</v>
      </c>
      <c r="N79" s="86" t="str">
        <f t="shared" si="15"/>
        <v>00096000</v>
      </c>
      <c r="O79" s="86" t="str">
        <f t="shared" si="14"/>
        <v>00097FFF</v>
      </c>
      <c r="P79" s="97">
        <v>8</v>
      </c>
      <c r="Q79" s="136"/>
      <c r="R79" s="141"/>
      <c r="S79" s="136"/>
      <c r="T79" s="136"/>
      <c r="U79" s="128"/>
      <c r="V79" s="176"/>
      <c r="AA79" s="121"/>
    </row>
    <row r="80" spans="1:27" x14ac:dyDescent="0.25">
      <c r="A80" s="18">
        <v>76</v>
      </c>
      <c r="B80" s="24" t="str">
        <f t="shared" si="18"/>
        <v>1020C000</v>
      </c>
      <c r="C80" s="24" t="str">
        <f t="shared" si="13"/>
        <v>1020DFFF</v>
      </c>
      <c r="D80" s="19">
        <v>8</v>
      </c>
      <c r="E80" s="19"/>
      <c r="F80" s="56" t="s">
        <v>6</v>
      </c>
      <c r="G80" s="20" t="s">
        <v>11</v>
      </c>
      <c r="H80" s="33" t="s">
        <v>86</v>
      </c>
      <c r="I80" s="49" t="str">
        <f>B80</f>
        <v>1020C000</v>
      </c>
      <c r="J80" s="50" t="s">
        <v>8</v>
      </c>
      <c r="K80" s="66"/>
      <c r="L80" s="134"/>
      <c r="M80" s="40">
        <v>76</v>
      </c>
      <c r="N80" s="86" t="str">
        <f t="shared" si="15"/>
        <v>00098000</v>
      </c>
      <c r="O80" s="86" t="str">
        <f t="shared" si="14"/>
        <v>00099FFF</v>
      </c>
      <c r="P80" s="97">
        <v>8</v>
      </c>
      <c r="Q80" s="136"/>
      <c r="R80" s="141"/>
      <c r="S80" s="136"/>
      <c r="T80" s="136"/>
      <c r="U80" s="128"/>
      <c r="V80" s="176"/>
      <c r="AA80" s="121"/>
    </row>
    <row r="81" spans="1:27" x14ac:dyDescent="0.25">
      <c r="A81">
        <v>77</v>
      </c>
      <c r="B81" s="23" t="str">
        <f t="shared" si="18"/>
        <v>1020E000</v>
      </c>
      <c r="C81" s="23" t="str">
        <f t="shared" si="13"/>
        <v>1020FFFF</v>
      </c>
      <c r="D81" s="19">
        <v>8</v>
      </c>
      <c r="E81" s="19" t="s">
        <v>89</v>
      </c>
      <c r="F81" s="39" t="s">
        <v>73</v>
      </c>
      <c r="G81" s="21" t="s">
        <v>85</v>
      </c>
      <c r="H81" s="33" t="s">
        <v>87</v>
      </c>
      <c r="I81" s="49" t="str">
        <f t="shared" ref="I81:I84" si="19">DEC2HEX((HEX2DEC(I80)+1024),8)</f>
        <v>1020C400</v>
      </c>
      <c r="J81" s="50" t="s">
        <v>8</v>
      </c>
      <c r="K81" s="66"/>
      <c r="L81" s="134"/>
      <c r="M81" s="40">
        <v>77</v>
      </c>
      <c r="N81" s="86" t="str">
        <f t="shared" si="15"/>
        <v>0009A000</v>
      </c>
      <c r="O81" s="86" t="str">
        <f t="shared" si="14"/>
        <v>0009BFFF</v>
      </c>
      <c r="P81" s="97">
        <v>8</v>
      </c>
      <c r="Q81" s="136"/>
      <c r="R81" s="141"/>
      <c r="S81" s="136"/>
      <c r="T81" s="136"/>
      <c r="U81" s="128"/>
      <c r="V81" s="176"/>
      <c r="AA81" s="121"/>
    </row>
    <row r="82" spans="1:27" x14ac:dyDescent="0.25">
      <c r="A82" s="19"/>
      <c r="B82" s="9"/>
      <c r="C82" s="9"/>
      <c r="D82" s="19"/>
      <c r="E82" s="19"/>
      <c r="F82" s="22"/>
      <c r="G82" s="19"/>
      <c r="H82" s="11"/>
      <c r="I82" s="49" t="str">
        <f t="shared" si="19"/>
        <v>1020C800</v>
      </c>
      <c r="J82" s="50" t="s">
        <v>8</v>
      </c>
      <c r="K82" s="66"/>
      <c r="L82" s="134"/>
      <c r="M82" s="40">
        <v>78</v>
      </c>
      <c r="N82" s="86" t="str">
        <f t="shared" si="15"/>
        <v>0009C000</v>
      </c>
      <c r="O82" s="86" t="str">
        <f t="shared" si="14"/>
        <v>0009DFFF</v>
      </c>
      <c r="P82" s="97">
        <v>8</v>
      </c>
      <c r="Q82" s="136"/>
      <c r="R82" s="141"/>
      <c r="S82" s="136"/>
      <c r="T82" s="136"/>
      <c r="U82" s="128"/>
      <c r="V82" s="176"/>
      <c r="AA82" s="121"/>
    </row>
    <row r="83" spans="1:27" x14ac:dyDescent="0.25">
      <c r="B83" s="9"/>
      <c r="C83" s="9"/>
      <c r="H83" s="11"/>
      <c r="I83" s="49" t="str">
        <f t="shared" si="19"/>
        <v>1020CC00</v>
      </c>
      <c r="J83" s="50" t="s">
        <v>8</v>
      </c>
      <c r="K83" s="66"/>
      <c r="L83" s="134"/>
      <c r="M83" s="40">
        <v>79</v>
      </c>
      <c r="N83" s="86" t="str">
        <f t="shared" si="15"/>
        <v>0009E000</v>
      </c>
      <c r="O83" s="86" t="str">
        <f t="shared" si="14"/>
        <v>0009FFFF</v>
      </c>
      <c r="P83" s="97">
        <v>8</v>
      </c>
      <c r="Q83" s="136"/>
      <c r="R83" s="141"/>
      <c r="S83" s="136"/>
      <c r="T83" s="136"/>
      <c r="U83" s="128"/>
      <c r="V83" s="176"/>
      <c r="AA83" s="121"/>
    </row>
    <row r="84" spans="1:27" x14ac:dyDescent="0.25">
      <c r="B84" s="9"/>
      <c r="C84" s="9"/>
      <c r="H84" s="11"/>
      <c r="I84" s="49" t="str">
        <f t="shared" si="19"/>
        <v>1020D000</v>
      </c>
      <c r="J84" s="53" t="s">
        <v>73</v>
      </c>
      <c r="K84" s="68"/>
      <c r="L84" s="134"/>
      <c r="M84" s="40">
        <v>80</v>
      </c>
      <c r="N84" s="86" t="str">
        <f t="shared" si="15"/>
        <v>000A0000</v>
      </c>
      <c r="O84" s="86" t="str">
        <f t="shared" si="14"/>
        <v>000A1FFF</v>
      </c>
      <c r="P84" s="97">
        <v>8</v>
      </c>
      <c r="Q84" s="136"/>
      <c r="R84" s="141"/>
      <c r="S84" s="136"/>
      <c r="T84" s="136"/>
      <c r="U84" s="128"/>
      <c r="V84" s="176"/>
      <c r="AA84" s="121"/>
    </row>
    <row r="85" spans="1:27" x14ac:dyDescent="0.25">
      <c r="B85" s="9"/>
      <c r="C85" s="9"/>
      <c r="H85" s="11"/>
      <c r="I85" s="49" t="s">
        <v>74</v>
      </c>
      <c r="J85" s="50" t="s">
        <v>75</v>
      </c>
      <c r="K85" s="66"/>
      <c r="L85" s="134"/>
      <c r="M85" s="40">
        <v>81</v>
      </c>
      <c r="N85" s="86" t="str">
        <f t="shared" si="15"/>
        <v>000A2000</v>
      </c>
      <c r="O85" s="86" t="str">
        <f t="shared" si="14"/>
        <v>000A3FFF</v>
      </c>
      <c r="P85" s="97">
        <v>8</v>
      </c>
      <c r="Q85" s="136"/>
      <c r="R85" s="141"/>
      <c r="S85" s="136"/>
      <c r="T85" s="136"/>
      <c r="U85" s="128"/>
      <c r="V85" s="176"/>
      <c r="AA85" s="121"/>
    </row>
    <row r="86" spans="1:27" x14ac:dyDescent="0.25">
      <c r="H86" s="11"/>
      <c r="I86" s="49" t="s">
        <v>76</v>
      </c>
      <c r="J86" s="50" t="s">
        <v>77</v>
      </c>
      <c r="K86" s="66"/>
      <c r="L86" s="134"/>
      <c r="M86" s="40">
        <v>82</v>
      </c>
      <c r="N86" s="86" t="str">
        <f t="shared" si="15"/>
        <v>000A4000</v>
      </c>
      <c r="O86" s="86" t="str">
        <f t="shared" si="14"/>
        <v>000A5FFF</v>
      </c>
      <c r="P86" s="97">
        <v>8</v>
      </c>
      <c r="Q86" s="136"/>
      <c r="R86" s="141"/>
      <c r="S86" s="136"/>
      <c r="T86" s="136"/>
      <c r="U86" s="128"/>
      <c r="V86" s="176"/>
      <c r="AA86" s="121"/>
    </row>
    <row r="87" spans="1:27" x14ac:dyDescent="0.25">
      <c r="H87" s="11"/>
      <c r="I87" s="49" t="s">
        <v>78</v>
      </c>
      <c r="J87" s="50" t="s">
        <v>79</v>
      </c>
      <c r="K87" s="66"/>
      <c r="L87" s="134"/>
      <c r="M87" s="40">
        <v>83</v>
      </c>
      <c r="N87" s="86" t="str">
        <f t="shared" si="15"/>
        <v>000A6000</v>
      </c>
      <c r="O87" s="86" t="str">
        <f t="shared" si="14"/>
        <v>000A7FFF</v>
      </c>
      <c r="P87" s="97">
        <v>8</v>
      </c>
      <c r="Q87" s="136"/>
      <c r="R87" s="141"/>
      <c r="S87" s="136"/>
      <c r="T87" s="136"/>
      <c r="U87" s="128"/>
      <c r="V87" s="176"/>
      <c r="AA87" s="121"/>
    </row>
    <row r="88" spans="1:27" x14ac:dyDescent="0.25">
      <c r="I88" s="49" t="s">
        <v>80</v>
      </c>
      <c r="J88" s="50" t="s">
        <v>81</v>
      </c>
      <c r="K88" s="66"/>
      <c r="L88" s="134"/>
      <c r="M88" s="40">
        <v>84</v>
      </c>
      <c r="N88" s="86" t="str">
        <f t="shared" si="15"/>
        <v>000A8000</v>
      </c>
      <c r="O88" s="86" t="str">
        <f t="shared" si="14"/>
        <v>000A9FFF</v>
      </c>
      <c r="P88" s="97">
        <v>8</v>
      </c>
      <c r="Q88" s="136"/>
      <c r="R88" s="141"/>
      <c r="S88" s="136"/>
      <c r="T88" s="136"/>
      <c r="U88" s="128"/>
      <c r="V88" s="176"/>
      <c r="AA88" s="121"/>
    </row>
    <row r="89" spans="1:27" ht="15.75" thickBot="1" x14ac:dyDescent="0.3">
      <c r="I89" s="54" t="s">
        <v>82</v>
      </c>
      <c r="J89" s="55" t="s">
        <v>83</v>
      </c>
      <c r="K89" s="66"/>
      <c r="L89" s="134"/>
      <c r="M89" s="40">
        <v>85</v>
      </c>
      <c r="N89" s="86" t="str">
        <f t="shared" si="15"/>
        <v>000AA000</v>
      </c>
      <c r="O89" s="86" t="str">
        <f t="shared" si="14"/>
        <v>000ABFFF</v>
      </c>
      <c r="P89" s="97">
        <v>8</v>
      </c>
      <c r="Q89" s="136"/>
      <c r="R89" s="141"/>
      <c r="S89" s="136"/>
      <c r="T89" s="136"/>
      <c r="U89" s="128"/>
      <c r="V89" s="176"/>
      <c r="AA89" s="121"/>
    </row>
    <row r="90" spans="1:27" x14ac:dyDescent="0.25">
      <c r="L90" s="134"/>
      <c r="M90" s="40">
        <v>86</v>
      </c>
      <c r="N90" s="86" t="str">
        <f t="shared" si="15"/>
        <v>000AC000</v>
      </c>
      <c r="O90" s="86" t="str">
        <f t="shared" si="14"/>
        <v>000ADFFF</v>
      </c>
      <c r="P90" s="97">
        <v>8</v>
      </c>
      <c r="Q90" s="136"/>
      <c r="R90" s="141"/>
      <c r="S90" s="136"/>
      <c r="T90" s="136"/>
      <c r="U90" s="128"/>
      <c r="V90" s="176"/>
      <c r="AA90" s="121"/>
    </row>
    <row r="91" spans="1:27" ht="15" hidden="1" customHeight="1" x14ac:dyDescent="0.25">
      <c r="L91" s="134"/>
      <c r="M91" s="40">
        <v>87</v>
      </c>
      <c r="N91" s="86" t="str">
        <f t="shared" si="15"/>
        <v>000AE000</v>
      </c>
      <c r="O91" s="86" t="str">
        <f t="shared" si="14"/>
        <v>000AFFFF</v>
      </c>
      <c r="P91" s="97">
        <v>8</v>
      </c>
      <c r="Q91" s="136"/>
      <c r="R91" s="141"/>
      <c r="S91" s="136"/>
      <c r="T91" s="136"/>
      <c r="U91" s="128"/>
      <c r="V91" s="176"/>
      <c r="AA91" s="121"/>
    </row>
    <row r="92" spans="1:27" ht="15" hidden="1" customHeight="1" x14ac:dyDescent="0.25">
      <c r="L92" s="134"/>
      <c r="M92" s="40">
        <v>88</v>
      </c>
      <c r="N92" s="86" t="str">
        <f t="shared" si="15"/>
        <v>000B0000</v>
      </c>
      <c r="O92" s="86" t="str">
        <f t="shared" si="14"/>
        <v>000B1FFF</v>
      </c>
      <c r="P92" s="97">
        <v>8</v>
      </c>
      <c r="Q92" s="136"/>
      <c r="R92" s="141"/>
      <c r="S92" s="136"/>
      <c r="T92" s="136"/>
      <c r="U92" s="128"/>
      <c r="V92" s="176"/>
      <c r="AA92" s="121"/>
    </row>
    <row r="93" spans="1:27" ht="15" hidden="1" customHeight="1" x14ac:dyDescent="0.25">
      <c r="L93" s="134"/>
      <c r="M93" s="40">
        <v>89</v>
      </c>
      <c r="N93" s="86" t="str">
        <f t="shared" si="15"/>
        <v>000B2000</v>
      </c>
      <c r="O93" s="86" t="str">
        <f t="shared" si="14"/>
        <v>000B3FFF</v>
      </c>
      <c r="P93" s="97">
        <v>8</v>
      </c>
      <c r="Q93" s="136"/>
      <c r="R93" s="141"/>
      <c r="S93" s="136"/>
      <c r="T93" s="136"/>
      <c r="U93" s="128"/>
      <c r="V93" s="176"/>
      <c r="AA93" s="121"/>
    </row>
    <row r="94" spans="1:27" ht="15" hidden="1" customHeight="1" x14ac:dyDescent="0.25">
      <c r="L94" s="134"/>
      <c r="M94" s="40">
        <v>90</v>
      </c>
      <c r="N94" s="86" t="str">
        <f t="shared" si="15"/>
        <v>000B4000</v>
      </c>
      <c r="O94" s="86" t="str">
        <f t="shared" si="14"/>
        <v>000B5FFF</v>
      </c>
      <c r="P94" s="97">
        <v>8</v>
      </c>
      <c r="Q94" s="136"/>
      <c r="R94" s="141"/>
      <c r="S94" s="136"/>
      <c r="T94" s="136"/>
      <c r="U94" s="128"/>
      <c r="V94" s="176"/>
      <c r="AA94" s="121"/>
    </row>
    <row r="95" spans="1:27" ht="15" hidden="1" customHeight="1" x14ac:dyDescent="0.25">
      <c r="L95" s="134"/>
      <c r="M95" s="40">
        <v>91</v>
      </c>
      <c r="N95" s="86" t="str">
        <f t="shared" si="15"/>
        <v>000B6000</v>
      </c>
      <c r="O95" s="86" t="str">
        <f t="shared" si="14"/>
        <v>000B7FFF</v>
      </c>
      <c r="P95" s="97">
        <v>8</v>
      </c>
      <c r="Q95" s="136"/>
      <c r="R95" s="141"/>
      <c r="S95" s="136"/>
      <c r="T95" s="136"/>
      <c r="U95" s="128"/>
      <c r="V95" s="176"/>
      <c r="AA95" s="121"/>
    </row>
    <row r="96" spans="1:27" ht="15" hidden="1" customHeight="1" x14ac:dyDescent="0.25">
      <c r="L96" s="134"/>
      <c r="M96" s="40">
        <v>92</v>
      </c>
      <c r="N96" s="86" t="str">
        <f t="shared" si="15"/>
        <v>000B8000</v>
      </c>
      <c r="O96" s="86" t="str">
        <f t="shared" si="14"/>
        <v>000B9FFF</v>
      </c>
      <c r="P96" s="97">
        <v>8</v>
      </c>
      <c r="Q96" s="136"/>
      <c r="R96" s="141"/>
      <c r="S96" s="136"/>
      <c r="T96" s="136"/>
      <c r="U96" s="128"/>
      <c r="V96" s="176"/>
      <c r="AA96" s="121"/>
    </row>
    <row r="97" spans="12:27" ht="15" hidden="1" customHeight="1" x14ac:dyDescent="0.25">
      <c r="L97" s="134"/>
      <c r="M97" s="40">
        <v>93</v>
      </c>
      <c r="N97" s="86" t="str">
        <f t="shared" si="15"/>
        <v>000BA000</v>
      </c>
      <c r="O97" s="86" t="str">
        <f t="shared" si="14"/>
        <v>000BBFFF</v>
      </c>
      <c r="P97" s="97">
        <v>8</v>
      </c>
      <c r="Q97" s="136"/>
      <c r="R97" s="141"/>
      <c r="S97" s="136"/>
      <c r="T97" s="136"/>
      <c r="U97" s="128"/>
      <c r="V97" s="176"/>
      <c r="AA97" s="121"/>
    </row>
    <row r="98" spans="12:27" ht="15" hidden="1" customHeight="1" x14ac:dyDescent="0.25">
      <c r="L98" s="134"/>
      <c r="M98" s="40">
        <v>94</v>
      </c>
      <c r="N98" s="86" t="str">
        <f t="shared" si="15"/>
        <v>000BC000</v>
      </c>
      <c r="O98" s="86" t="str">
        <f t="shared" si="14"/>
        <v>000BDFFF</v>
      </c>
      <c r="P98" s="97">
        <v>8</v>
      </c>
      <c r="Q98" s="136"/>
      <c r="R98" s="141"/>
      <c r="S98" s="136"/>
      <c r="T98" s="136"/>
      <c r="U98" s="128"/>
      <c r="V98" s="176"/>
      <c r="AA98" s="121"/>
    </row>
    <row r="99" spans="12:27" ht="15" hidden="1" customHeight="1" x14ac:dyDescent="0.25">
      <c r="L99" s="134"/>
      <c r="M99" s="40">
        <v>95</v>
      </c>
      <c r="N99" s="86" t="str">
        <f t="shared" si="15"/>
        <v>000BE000</v>
      </c>
      <c r="O99" s="86" t="str">
        <f t="shared" si="14"/>
        <v>000BFFFF</v>
      </c>
      <c r="P99" s="97">
        <v>8</v>
      </c>
      <c r="Q99" s="136"/>
      <c r="R99" s="141"/>
      <c r="S99" s="136"/>
      <c r="T99" s="136"/>
      <c r="U99" s="128"/>
      <c r="V99" s="176"/>
      <c r="AA99" s="121"/>
    </row>
    <row r="100" spans="12:27" ht="15" hidden="1" customHeight="1" x14ac:dyDescent="0.25">
      <c r="L100" s="134"/>
      <c r="M100" s="40">
        <v>96</v>
      </c>
      <c r="N100" s="86" t="str">
        <f t="shared" si="15"/>
        <v>000C0000</v>
      </c>
      <c r="O100" s="86" t="str">
        <f t="shared" ref="O100:O131" si="20">DEC2HEX((M100+1)*HEX2DEC($P$2)-1,8)</f>
        <v>000C1FFF</v>
      </c>
      <c r="P100" s="97">
        <v>8</v>
      </c>
      <c r="Q100" s="136"/>
      <c r="R100" s="141"/>
      <c r="S100" s="136"/>
      <c r="T100" s="136"/>
      <c r="U100" s="128"/>
      <c r="V100" s="176"/>
      <c r="AA100" s="121"/>
    </row>
    <row r="101" spans="12:27" ht="15" hidden="1" customHeight="1" x14ac:dyDescent="0.25">
      <c r="L101" s="134"/>
      <c r="M101" s="40">
        <v>97</v>
      </c>
      <c r="N101" s="86" t="str">
        <f t="shared" si="15"/>
        <v>000C2000</v>
      </c>
      <c r="O101" s="86" t="str">
        <f t="shared" si="20"/>
        <v>000C3FFF</v>
      </c>
      <c r="P101" s="97">
        <v>8</v>
      </c>
      <c r="Q101" s="136"/>
      <c r="R101" s="141"/>
      <c r="S101" s="136"/>
      <c r="T101" s="136"/>
      <c r="U101" s="128"/>
      <c r="V101" s="176"/>
      <c r="AA101" s="121"/>
    </row>
    <row r="102" spans="12:27" ht="15" hidden="1" customHeight="1" x14ac:dyDescent="0.25">
      <c r="L102" s="134"/>
      <c r="M102" s="40">
        <v>98</v>
      </c>
      <c r="N102" s="86" t="str">
        <f t="shared" ref="N102:N165" si="21">DEC2HEX(M102*HEX2DEC($P$2),8)</f>
        <v>000C4000</v>
      </c>
      <c r="O102" s="86" t="str">
        <f t="shared" si="20"/>
        <v>000C5FFF</v>
      </c>
      <c r="P102" s="97">
        <v>8</v>
      </c>
      <c r="Q102" s="136"/>
      <c r="R102" s="141"/>
      <c r="S102" s="136"/>
      <c r="T102" s="136"/>
      <c r="U102" s="128"/>
      <c r="V102" s="176"/>
      <c r="AA102" s="121"/>
    </row>
    <row r="103" spans="12:27" ht="15" hidden="1" customHeight="1" x14ac:dyDescent="0.25">
      <c r="L103" s="134"/>
      <c r="M103" s="40">
        <v>99</v>
      </c>
      <c r="N103" s="86" t="str">
        <f t="shared" si="21"/>
        <v>000C6000</v>
      </c>
      <c r="O103" s="86" t="str">
        <f t="shared" si="20"/>
        <v>000C7FFF</v>
      </c>
      <c r="P103" s="97">
        <v>8</v>
      </c>
      <c r="Q103" s="136"/>
      <c r="R103" s="141"/>
      <c r="S103" s="136"/>
      <c r="T103" s="136"/>
      <c r="U103" s="128"/>
      <c r="V103" s="176"/>
      <c r="AA103" s="121"/>
    </row>
    <row r="104" spans="12:27" ht="15" hidden="1" customHeight="1" x14ac:dyDescent="0.25">
      <c r="L104" s="134"/>
      <c r="M104" s="40">
        <v>100</v>
      </c>
      <c r="N104" s="86" t="str">
        <f t="shared" si="21"/>
        <v>000C8000</v>
      </c>
      <c r="O104" s="86" t="str">
        <f t="shared" si="20"/>
        <v>000C9FFF</v>
      </c>
      <c r="P104" s="97">
        <v>8</v>
      </c>
      <c r="Q104" s="136"/>
      <c r="R104" s="141"/>
      <c r="S104" s="136"/>
      <c r="T104" s="136"/>
      <c r="U104" s="128"/>
      <c r="V104" s="176"/>
      <c r="AA104" s="121"/>
    </row>
    <row r="105" spans="12:27" ht="15" hidden="1" customHeight="1" x14ac:dyDescent="0.25">
      <c r="L105" s="134"/>
      <c r="M105" s="40">
        <v>101</v>
      </c>
      <c r="N105" s="86" t="str">
        <f t="shared" si="21"/>
        <v>000CA000</v>
      </c>
      <c r="O105" s="86" t="str">
        <f t="shared" si="20"/>
        <v>000CBFFF</v>
      </c>
      <c r="P105" s="97">
        <v>8</v>
      </c>
      <c r="Q105" s="136"/>
      <c r="R105" s="141"/>
      <c r="S105" s="136"/>
      <c r="T105" s="136"/>
      <c r="U105" s="128"/>
      <c r="V105" s="176"/>
      <c r="AA105" s="121"/>
    </row>
    <row r="106" spans="12:27" ht="15" hidden="1" customHeight="1" x14ac:dyDescent="0.25">
      <c r="L106" s="134"/>
      <c r="M106" s="40">
        <v>102</v>
      </c>
      <c r="N106" s="86" t="str">
        <f t="shared" si="21"/>
        <v>000CC000</v>
      </c>
      <c r="O106" s="86" t="str">
        <f t="shared" si="20"/>
        <v>000CDFFF</v>
      </c>
      <c r="P106" s="97">
        <v>8</v>
      </c>
      <c r="Q106" s="136"/>
      <c r="R106" s="141"/>
      <c r="S106" s="136"/>
      <c r="T106" s="136"/>
      <c r="U106" s="128"/>
      <c r="V106" s="176"/>
      <c r="AA106" s="121"/>
    </row>
    <row r="107" spans="12:27" ht="15" hidden="1" customHeight="1" x14ac:dyDescent="0.25">
      <c r="L107" s="134"/>
      <c r="M107" s="40">
        <v>103</v>
      </c>
      <c r="N107" s="86" t="str">
        <f t="shared" si="21"/>
        <v>000CE000</v>
      </c>
      <c r="O107" s="86" t="str">
        <f t="shared" si="20"/>
        <v>000CFFFF</v>
      </c>
      <c r="P107" s="97">
        <v>8</v>
      </c>
      <c r="Q107" s="136"/>
      <c r="R107" s="141"/>
      <c r="S107" s="136"/>
      <c r="T107" s="136"/>
      <c r="U107" s="128"/>
      <c r="V107" s="176"/>
      <c r="AA107" s="121"/>
    </row>
    <row r="108" spans="12:27" ht="15" hidden="1" customHeight="1" x14ac:dyDescent="0.25">
      <c r="L108" s="134"/>
      <c r="M108" s="40">
        <v>104</v>
      </c>
      <c r="N108" s="86" t="str">
        <f t="shared" si="21"/>
        <v>000D0000</v>
      </c>
      <c r="O108" s="86" t="str">
        <f t="shared" si="20"/>
        <v>000D1FFF</v>
      </c>
      <c r="P108" s="97">
        <v>8</v>
      </c>
      <c r="Q108" s="136"/>
      <c r="R108" s="141"/>
      <c r="S108" s="136"/>
      <c r="T108" s="136"/>
      <c r="U108" s="128"/>
      <c r="V108" s="176"/>
      <c r="AA108" s="121"/>
    </row>
    <row r="109" spans="12:27" ht="15" hidden="1" customHeight="1" x14ac:dyDescent="0.25">
      <c r="L109" s="134"/>
      <c r="M109" s="40">
        <v>105</v>
      </c>
      <c r="N109" s="86" t="str">
        <f t="shared" si="21"/>
        <v>000D2000</v>
      </c>
      <c r="O109" s="86" t="str">
        <f t="shared" si="20"/>
        <v>000D3FFF</v>
      </c>
      <c r="P109" s="97">
        <v>8</v>
      </c>
      <c r="Q109" s="136"/>
      <c r="R109" s="141"/>
      <c r="S109" s="136"/>
      <c r="T109" s="136"/>
      <c r="U109" s="128"/>
      <c r="V109" s="176"/>
      <c r="AA109" s="121"/>
    </row>
    <row r="110" spans="12:27" ht="15" hidden="1" customHeight="1" x14ac:dyDescent="0.25">
      <c r="L110" s="134"/>
      <c r="M110" s="40">
        <v>106</v>
      </c>
      <c r="N110" s="86" t="str">
        <f t="shared" si="21"/>
        <v>000D4000</v>
      </c>
      <c r="O110" s="86" t="str">
        <f t="shared" si="20"/>
        <v>000D5FFF</v>
      </c>
      <c r="P110" s="97">
        <v>8</v>
      </c>
      <c r="Q110" s="136"/>
      <c r="R110" s="141"/>
      <c r="S110" s="136"/>
      <c r="T110" s="136"/>
      <c r="U110" s="128"/>
      <c r="V110" s="176"/>
      <c r="AA110" s="121"/>
    </row>
    <row r="111" spans="12:27" ht="15" hidden="1" customHeight="1" x14ac:dyDescent="0.25">
      <c r="L111" s="134"/>
      <c r="M111" s="40">
        <v>107</v>
      </c>
      <c r="N111" s="86" t="str">
        <f t="shared" si="21"/>
        <v>000D6000</v>
      </c>
      <c r="O111" s="86" t="str">
        <f t="shared" si="20"/>
        <v>000D7FFF</v>
      </c>
      <c r="P111" s="97">
        <v>8</v>
      </c>
      <c r="Q111" s="136"/>
      <c r="R111" s="141"/>
      <c r="S111" s="136"/>
      <c r="T111" s="136"/>
      <c r="U111" s="128"/>
      <c r="V111" s="176"/>
      <c r="AA111" s="121"/>
    </row>
    <row r="112" spans="12:27" ht="15" hidden="1" customHeight="1" x14ac:dyDescent="0.25">
      <c r="L112" s="134"/>
      <c r="M112" s="40">
        <v>108</v>
      </c>
      <c r="N112" s="86" t="str">
        <f t="shared" si="21"/>
        <v>000D8000</v>
      </c>
      <c r="O112" s="86" t="str">
        <f t="shared" si="20"/>
        <v>000D9FFF</v>
      </c>
      <c r="P112" s="97">
        <v>8</v>
      </c>
      <c r="Q112" s="136"/>
      <c r="R112" s="141"/>
      <c r="S112" s="136"/>
      <c r="T112" s="136"/>
      <c r="U112" s="128"/>
      <c r="V112" s="176"/>
      <c r="AA112" s="121"/>
    </row>
    <row r="113" spans="12:27" ht="15" hidden="1" customHeight="1" x14ac:dyDescent="0.25">
      <c r="L113" s="134"/>
      <c r="M113" s="40">
        <v>109</v>
      </c>
      <c r="N113" s="86" t="str">
        <f t="shared" si="21"/>
        <v>000DA000</v>
      </c>
      <c r="O113" s="86" t="str">
        <f t="shared" si="20"/>
        <v>000DBFFF</v>
      </c>
      <c r="P113" s="97">
        <v>8</v>
      </c>
      <c r="Q113" s="136"/>
      <c r="R113" s="141"/>
      <c r="S113" s="136"/>
      <c r="T113" s="136"/>
      <c r="U113" s="128"/>
      <c r="V113" s="176"/>
      <c r="AA113" s="121"/>
    </row>
    <row r="114" spans="12:27" ht="15" hidden="1" customHeight="1" x14ac:dyDescent="0.25">
      <c r="L114" s="134"/>
      <c r="M114" s="40">
        <v>110</v>
      </c>
      <c r="N114" s="86" t="str">
        <f t="shared" si="21"/>
        <v>000DC000</v>
      </c>
      <c r="O114" s="86" t="str">
        <f t="shared" si="20"/>
        <v>000DDFFF</v>
      </c>
      <c r="P114" s="97">
        <v>8</v>
      </c>
      <c r="Q114" s="136"/>
      <c r="R114" s="141"/>
      <c r="S114" s="136"/>
      <c r="T114" s="136"/>
      <c r="U114" s="128"/>
      <c r="V114" s="176"/>
      <c r="AA114" s="121"/>
    </row>
    <row r="115" spans="12:27" ht="15" hidden="1" customHeight="1" x14ac:dyDescent="0.25">
      <c r="L115" s="134"/>
      <c r="M115" s="40">
        <v>111</v>
      </c>
      <c r="N115" s="86" t="str">
        <f t="shared" si="21"/>
        <v>000DE000</v>
      </c>
      <c r="O115" s="86" t="str">
        <f t="shared" si="20"/>
        <v>000DFFFF</v>
      </c>
      <c r="P115" s="97">
        <v>8</v>
      </c>
      <c r="Q115" s="136"/>
      <c r="R115" s="141"/>
      <c r="S115" s="136"/>
      <c r="T115" s="136"/>
      <c r="U115" s="128"/>
      <c r="V115" s="176"/>
      <c r="AA115" s="121"/>
    </row>
    <row r="116" spans="12:27" ht="15" hidden="1" customHeight="1" x14ac:dyDescent="0.25">
      <c r="L116" s="134"/>
      <c r="M116" s="40">
        <v>112</v>
      </c>
      <c r="N116" s="86" t="str">
        <f t="shared" si="21"/>
        <v>000E0000</v>
      </c>
      <c r="O116" s="86" t="str">
        <f t="shared" si="20"/>
        <v>000E1FFF</v>
      </c>
      <c r="P116" s="97">
        <v>8</v>
      </c>
      <c r="Q116" s="136"/>
      <c r="R116" s="141"/>
      <c r="S116" s="136"/>
      <c r="T116" s="136"/>
      <c r="U116" s="128"/>
      <c r="V116" s="176"/>
      <c r="AA116" s="121"/>
    </row>
    <row r="117" spans="12:27" ht="15" hidden="1" customHeight="1" x14ac:dyDescent="0.25">
      <c r="L117" s="134"/>
      <c r="M117" s="40">
        <v>113</v>
      </c>
      <c r="N117" s="86" t="str">
        <f t="shared" si="21"/>
        <v>000E2000</v>
      </c>
      <c r="O117" s="86" t="str">
        <f t="shared" si="20"/>
        <v>000E3FFF</v>
      </c>
      <c r="P117" s="97">
        <v>8</v>
      </c>
      <c r="Q117" s="136"/>
      <c r="R117" s="141"/>
      <c r="S117" s="136"/>
      <c r="T117" s="136"/>
      <c r="U117" s="128"/>
      <c r="V117" s="176"/>
      <c r="AA117" s="121"/>
    </row>
    <row r="118" spans="12:27" ht="15" hidden="1" customHeight="1" x14ac:dyDescent="0.25">
      <c r="L118" s="134"/>
      <c r="M118" s="40">
        <v>114</v>
      </c>
      <c r="N118" s="86" t="str">
        <f t="shared" si="21"/>
        <v>000E4000</v>
      </c>
      <c r="O118" s="86" t="str">
        <f t="shared" si="20"/>
        <v>000E5FFF</v>
      </c>
      <c r="P118" s="97">
        <v>8</v>
      </c>
      <c r="Q118" s="136"/>
      <c r="R118" s="141"/>
      <c r="S118" s="136"/>
      <c r="T118" s="136"/>
      <c r="U118" s="128"/>
      <c r="V118" s="176"/>
      <c r="AA118" s="121"/>
    </row>
    <row r="119" spans="12:27" ht="15" hidden="1" customHeight="1" x14ac:dyDescent="0.25">
      <c r="L119" s="134"/>
      <c r="M119" s="40">
        <v>115</v>
      </c>
      <c r="N119" s="86" t="str">
        <f t="shared" si="21"/>
        <v>000E6000</v>
      </c>
      <c r="O119" s="86" t="str">
        <f t="shared" si="20"/>
        <v>000E7FFF</v>
      </c>
      <c r="P119" s="97">
        <v>8</v>
      </c>
      <c r="Q119" s="136"/>
      <c r="R119" s="141"/>
      <c r="S119" s="136"/>
      <c r="T119" s="136"/>
      <c r="U119" s="128"/>
      <c r="V119" s="176"/>
      <c r="AA119" s="121"/>
    </row>
    <row r="120" spans="12:27" ht="15" hidden="1" customHeight="1" x14ac:dyDescent="0.25">
      <c r="L120" s="134"/>
      <c r="M120" s="40">
        <v>116</v>
      </c>
      <c r="N120" s="86" t="str">
        <f t="shared" si="21"/>
        <v>000E8000</v>
      </c>
      <c r="O120" s="86" t="str">
        <f t="shared" si="20"/>
        <v>000E9FFF</v>
      </c>
      <c r="P120" s="97">
        <v>8</v>
      </c>
      <c r="Q120" s="136"/>
      <c r="R120" s="141"/>
      <c r="S120" s="136"/>
      <c r="T120" s="136"/>
      <c r="U120" s="128"/>
      <c r="V120" s="176"/>
      <c r="AA120" s="121"/>
    </row>
    <row r="121" spans="12:27" ht="15" hidden="1" customHeight="1" x14ac:dyDescent="0.25">
      <c r="L121" s="134"/>
      <c r="M121" s="40">
        <v>117</v>
      </c>
      <c r="N121" s="86" t="str">
        <f t="shared" si="21"/>
        <v>000EA000</v>
      </c>
      <c r="O121" s="86" t="str">
        <f t="shared" si="20"/>
        <v>000EBFFF</v>
      </c>
      <c r="P121" s="97">
        <v>8</v>
      </c>
      <c r="Q121" s="136"/>
      <c r="R121" s="141"/>
      <c r="S121" s="136"/>
      <c r="T121" s="136"/>
      <c r="U121" s="128"/>
      <c r="V121" s="176"/>
      <c r="AA121" s="121"/>
    </row>
    <row r="122" spans="12:27" ht="15" hidden="1" customHeight="1" x14ac:dyDescent="0.25">
      <c r="L122" s="134"/>
      <c r="M122" s="40">
        <v>118</v>
      </c>
      <c r="N122" s="86" t="str">
        <f t="shared" si="21"/>
        <v>000EC000</v>
      </c>
      <c r="O122" s="86" t="str">
        <f t="shared" si="20"/>
        <v>000EDFFF</v>
      </c>
      <c r="P122" s="97">
        <v>8</v>
      </c>
      <c r="Q122" s="136"/>
      <c r="R122" s="141"/>
      <c r="S122" s="136"/>
      <c r="T122" s="136"/>
      <c r="U122" s="128"/>
      <c r="V122" s="176"/>
      <c r="AA122" s="121"/>
    </row>
    <row r="123" spans="12:27" ht="15" hidden="1" customHeight="1" x14ac:dyDescent="0.25">
      <c r="L123" s="134"/>
      <c r="M123" s="40">
        <v>119</v>
      </c>
      <c r="N123" s="86" t="str">
        <f t="shared" si="21"/>
        <v>000EE000</v>
      </c>
      <c r="O123" s="86" t="str">
        <f t="shared" si="20"/>
        <v>000EFFFF</v>
      </c>
      <c r="P123" s="97">
        <v>8</v>
      </c>
      <c r="Q123" s="136"/>
      <c r="R123" s="141"/>
      <c r="S123" s="136"/>
      <c r="T123" s="136"/>
      <c r="U123" s="128"/>
      <c r="V123" s="176"/>
      <c r="AA123" s="121"/>
    </row>
    <row r="124" spans="12:27" ht="15" hidden="1" customHeight="1" x14ac:dyDescent="0.25">
      <c r="L124" s="134"/>
      <c r="M124" s="40">
        <v>120</v>
      </c>
      <c r="N124" s="86" t="str">
        <f t="shared" si="21"/>
        <v>000F0000</v>
      </c>
      <c r="O124" s="86" t="str">
        <f t="shared" si="20"/>
        <v>000F1FFF</v>
      </c>
      <c r="P124" s="97">
        <v>8</v>
      </c>
      <c r="Q124" s="136"/>
      <c r="R124" s="141"/>
      <c r="S124" s="136"/>
      <c r="T124" s="136"/>
      <c r="U124" s="128"/>
      <c r="V124" s="176"/>
      <c r="AA124" s="121"/>
    </row>
    <row r="125" spans="12:27" ht="15" hidden="1" customHeight="1" x14ac:dyDescent="0.25">
      <c r="L125" s="134"/>
      <c r="M125" s="40">
        <v>121</v>
      </c>
      <c r="N125" s="86" t="str">
        <f t="shared" si="21"/>
        <v>000F2000</v>
      </c>
      <c r="O125" s="86" t="str">
        <f t="shared" si="20"/>
        <v>000F3FFF</v>
      </c>
      <c r="P125" s="97">
        <v>8</v>
      </c>
      <c r="Q125" s="136"/>
      <c r="R125" s="141"/>
      <c r="S125" s="136"/>
      <c r="T125" s="136"/>
      <c r="U125" s="128"/>
      <c r="V125" s="176"/>
      <c r="AA125" s="121"/>
    </row>
    <row r="126" spans="12:27" ht="15" hidden="1" customHeight="1" x14ac:dyDescent="0.25">
      <c r="L126" s="134"/>
      <c r="M126" s="40">
        <v>122</v>
      </c>
      <c r="N126" s="86" t="str">
        <f t="shared" si="21"/>
        <v>000F4000</v>
      </c>
      <c r="O126" s="86" t="str">
        <f t="shared" si="20"/>
        <v>000F5FFF</v>
      </c>
      <c r="P126" s="97">
        <v>8</v>
      </c>
      <c r="Q126" s="136"/>
      <c r="R126" s="141"/>
      <c r="S126" s="136"/>
      <c r="T126" s="136"/>
      <c r="U126" s="128"/>
      <c r="V126" s="176"/>
      <c r="AA126" s="121"/>
    </row>
    <row r="127" spans="12:27" ht="15" hidden="1" customHeight="1" x14ac:dyDescent="0.25">
      <c r="L127" s="134"/>
      <c r="M127" s="40">
        <v>123</v>
      </c>
      <c r="N127" s="86" t="str">
        <f t="shared" si="21"/>
        <v>000F6000</v>
      </c>
      <c r="O127" s="86" t="str">
        <f t="shared" si="20"/>
        <v>000F7FFF</v>
      </c>
      <c r="P127" s="97">
        <v>8</v>
      </c>
      <c r="Q127" s="136"/>
      <c r="R127" s="141"/>
      <c r="S127" s="136"/>
      <c r="T127" s="136"/>
      <c r="U127" s="128"/>
      <c r="V127" s="176"/>
      <c r="AA127" s="121"/>
    </row>
    <row r="128" spans="12:27" ht="15" hidden="1" customHeight="1" x14ac:dyDescent="0.25">
      <c r="L128" s="134"/>
      <c r="M128" s="40">
        <v>124</v>
      </c>
      <c r="N128" s="86" t="str">
        <f t="shared" si="21"/>
        <v>000F8000</v>
      </c>
      <c r="O128" s="86" t="str">
        <f t="shared" si="20"/>
        <v>000F9FFF</v>
      </c>
      <c r="P128" s="97">
        <v>8</v>
      </c>
      <c r="Q128" s="136"/>
      <c r="R128" s="141"/>
      <c r="S128" s="136"/>
      <c r="T128" s="136"/>
      <c r="U128" s="128"/>
      <c r="V128" s="176"/>
      <c r="AA128" s="121"/>
    </row>
    <row r="129" spans="12:27" ht="15" hidden="1" customHeight="1" x14ac:dyDescent="0.25">
      <c r="L129" s="134"/>
      <c r="M129" s="40">
        <v>125</v>
      </c>
      <c r="N129" s="86" t="str">
        <f t="shared" si="21"/>
        <v>000FA000</v>
      </c>
      <c r="O129" s="86" t="str">
        <f t="shared" si="20"/>
        <v>000FBFFF</v>
      </c>
      <c r="P129" s="97">
        <v>8</v>
      </c>
      <c r="Q129" s="136"/>
      <c r="R129" s="141"/>
      <c r="S129" s="136"/>
      <c r="T129" s="136"/>
      <c r="U129" s="128"/>
      <c r="V129" s="176"/>
      <c r="AA129" s="121"/>
    </row>
    <row r="130" spans="12:27" ht="15" hidden="1" customHeight="1" x14ac:dyDescent="0.25">
      <c r="L130" s="134"/>
      <c r="M130" s="40">
        <v>126</v>
      </c>
      <c r="N130" s="86" t="str">
        <f t="shared" si="21"/>
        <v>000FC000</v>
      </c>
      <c r="O130" s="86" t="str">
        <f t="shared" si="20"/>
        <v>000FDFFF</v>
      </c>
      <c r="P130" s="97">
        <v>8</v>
      </c>
      <c r="Q130" s="136"/>
      <c r="R130" s="141"/>
      <c r="S130" s="136"/>
      <c r="T130" s="136"/>
      <c r="U130" s="128"/>
      <c r="V130" s="176"/>
      <c r="AA130" s="121"/>
    </row>
    <row r="131" spans="12:27" ht="15" hidden="1" customHeight="1" x14ac:dyDescent="0.25">
      <c r="L131" s="134"/>
      <c r="M131" s="40">
        <v>127</v>
      </c>
      <c r="N131" s="86" t="str">
        <f t="shared" si="21"/>
        <v>000FE000</v>
      </c>
      <c r="O131" s="86" t="str">
        <f t="shared" si="20"/>
        <v>000FFFFF</v>
      </c>
      <c r="P131" s="97">
        <v>8</v>
      </c>
      <c r="Q131" s="136"/>
      <c r="R131" s="141"/>
      <c r="S131" s="136"/>
      <c r="T131" s="136"/>
      <c r="U131" s="128"/>
      <c r="V131" s="176"/>
      <c r="AA131" s="121"/>
    </row>
    <row r="132" spans="12:27" ht="15" hidden="1" customHeight="1" x14ac:dyDescent="0.25">
      <c r="L132" s="134"/>
      <c r="M132" s="40">
        <v>128</v>
      </c>
      <c r="N132" s="86" t="str">
        <f t="shared" si="21"/>
        <v>00100000</v>
      </c>
      <c r="O132" s="86" t="str">
        <f t="shared" ref="O132:O195" si="22">DEC2HEX((M132+1)*HEX2DEC($P$2)-1,8)</f>
        <v>00101FFF</v>
      </c>
      <c r="P132" s="97">
        <v>8</v>
      </c>
      <c r="Q132" s="136"/>
      <c r="R132" s="141"/>
      <c r="S132" s="136"/>
      <c r="T132" s="136"/>
      <c r="U132" s="128"/>
      <c r="V132" s="176"/>
      <c r="AA132" s="121"/>
    </row>
    <row r="133" spans="12:27" ht="15" hidden="1" customHeight="1" x14ac:dyDescent="0.25">
      <c r="L133" s="134"/>
      <c r="M133" s="40">
        <v>129</v>
      </c>
      <c r="N133" s="86" t="str">
        <f t="shared" si="21"/>
        <v>00102000</v>
      </c>
      <c r="O133" s="86" t="str">
        <f t="shared" si="22"/>
        <v>00103FFF</v>
      </c>
      <c r="P133" s="97">
        <v>8</v>
      </c>
      <c r="Q133" s="136"/>
      <c r="R133" s="141"/>
      <c r="S133" s="136"/>
      <c r="T133" s="136"/>
      <c r="U133" s="128"/>
      <c r="V133" s="176"/>
      <c r="AA133" s="121"/>
    </row>
    <row r="134" spans="12:27" ht="15" hidden="1" customHeight="1" x14ac:dyDescent="0.25">
      <c r="L134" s="134"/>
      <c r="M134" s="40">
        <v>130</v>
      </c>
      <c r="N134" s="86" t="str">
        <f t="shared" si="21"/>
        <v>00104000</v>
      </c>
      <c r="O134" s="86" t="str">
        <f t="shared" si="22"/>
        <v>00105FFF</v>
      </c>
      <c r="P134" s="97">
        <v>8</v>
      </c>
      <c r="Q134" s="136"/>
      <c r="R134" s="141"/>
      <c r="S134" s="136"/>
      <c r="T134" s="136"/>
      <c r="U134" s="128"/>
      <c r="V134" s="176"/>
      <c r="AA134" s="121"/>
    </row>
    <row r="135" spans="12:27" ht="15" hidden="1" customHeight="1" x14ac:dyDescent="0.25">
      <c r="L135" s="134"/>
      <c r="M135" s="40">
        <v>131</v>
      </c>
      <c r="N135" s="86" t="str">
        <f t="shared" si="21"/>
        <v>00106000</v>
      </c>
      <c r="O135" s="86" t="str">
        <f t="shared" si="22"/>
        <v>00107FFF</v>
      </c>
      <c r="P135" s="97">
        <v>8</v>
      </c>
      <c r="Q135" s="136"/>
      <c r="R135" s="141"/>
      <c r="S135" s="136"/>
      <c r="T135" s="136"/>
      <c r="U135" s="128"/>
      <c r="V135" s="176"/>
      <c r="AA135" s="121"/>
    </row>
    <row r="136" spans="12:27" ht="15" hidden="1" customHeight="1" x14ac:dyDescent="0.25">
      <c r="L136" s="134"/>
      <c r="M136" s="40">
        <v>132</v>
      </c>
      <c r="N136" s="86" t="str">
        <f t="shared" si="21"/>
        <v>00108000</v>
      </c>
      <c r="O136" s="86" t="str">
        <f t="shared" si="22"/>
        <v>00109FFF</v>
      </c>
      <c r="P136" s="97">
        <v>8</v>
      </c>
      <c r="Q136" s="136"/>
      <c r="R136" s="141"/>
      <c r="S136" s="136"/>
      <c r="T136" s="136"/>
      <c r="U136" s="128"/>
      <c r="V136" s="176"/>
      <c r="AA136" s="121"/>
    </row>
    <row r="137" spans="12:27" ht="15" hidden="1" customHeight="1" x14ac:dyDescent="0.25">
      <c r="L137" s="134"/>
      <c r="M137" s="40">
        <v>133</v>
      </c>
      <c r="N137" s="86" t="str">
        <f t="shared" si="21"/>
        <v>0010A000</v>
      </c>
      <c r="O137" s="86" t="str">
        <f t="shared" si="22"/>
        <v>0010BFFF</v>
      </c>
      <c r="P137" s="97">
        <v>8</v>
      </c>
      <c r="Q137" s="136"/>
      <c r="R137" s="141"/>
      <c r="S137" s="136"/>
      <c r="T137" s="136"/>
      <c r="U137" s="128"/>
      <c r="V137" s="176"/>
      <c r="AA137" s="121"/>
    </row>
    <row r="138" spans="12:27" ht="15" hidden="1" customHeight="1" x14ac:dyDescent="0.25">
      <c r="L138" s="134"/>
      <c r="M138" s="40">
        <v>134</v>
      </c>
      <c r="N138" s="86" t="str">
        <f t="shared" si="21"/>
        <v>0010C000</v>
      </c>
      <c r="O138" s="86" t="str">
        <f t="shared" si="22"/>
        <v>0010DFFF</v>
      </c>
      <c r="P138" s="97">
        <v>8</v>
      </c>
      <c r="Q138" s="136"/>
      <c r="R138" s="141"/>
      <c r="S138" s="136"/>
      <c r="T138" s="136"/>
      <c r="U138" s="128"/>
      <c r="V138" s="176"/>
      <c r="AA138" s="121"/>
    </row>
    <row r="139" spans="12:27" ht="15" hidden="1" customHeight="1" x14ac:dyDescent="0.25">
      <c r="L139" s="134"/>
      <c r="M139" s="40">
        <v>135</v>
      </c>
      <c r="N139" s="86" t="str">
        <f t="shared" si="21"/>
        <v>0010E000</v>
      </c>
      <c r="O139" s="86" t="str">
        <f t="shared" si="22"/>
        <v>0010FFFF</v>
      </c>
      <c r="P139" s="97">
        <v>8</v>
      </c>
      <c r="Q139" s="136"/>
      <c r="R139" s="141"/>
      <c r="S139" s="136"/>
      <c r="T139" s="136"/>
      <c r="U139" s="128"/>
      <c r="V139" s="176"/>
      <c r="AA139" s="121"/>
    </row>
    <row r="140" spans="12:27" ht="15" hidden="1" customHeight="1" x14ac:dyDescent="0.25">
      <c r="L140" s="134"/>
      <c r="M140" s="40">
        <v>136</v>
      </c>
      <c r="N140" s="86" t="str">
        <f t="shared" si="21"/>
        <v>00110000</v>
      </c>
      <c r="O140" s="86" t="str">
        <f t="shared" si="22"/>
        <v>00111FFF</v>
      </c>
      <c r="P140" s="97">
        <v>8</v>
      </c>
      <c r="Q140" s="136"/>
      <c r="R140" s="141"/>
      <c r="S140" s="136"/>
      <c r="T140" s="136"/>
      <c r="U140" s="128"/>
      <c r="V140" s="176"/>
      <c r="AA140" s="121"/>
    </row>
    <row r="141" spans="12:27" ht="15" hidden="1" customHeight="1" x14ac:dyDescent="0.25">
      <c r="L141" s="134"/>
      <c r="M141" s="40">
        <v>137</v>
      </c>
      <c r="N141" s="86" t="str">
        <f t="shared" si="21"/>
        <v>00112000</v>
      </c>
      <c r="O141" s="86" t="str">
        <f t="shared" si="22"/>
        <v>00113FFF</v>
      </c>
      <c r="P141" s="97">
        <v>8</v>
      </c>
      <c r="Q141" s="136"/>
      <c r="R141" s="141"/>
      <c r="S141" s="136"/>
      <c r="T141" s="136"/>
      <c r="U141" s="128"/>
      <c r="V141" s="176"/>
      <c r="AA141" s="121"/>
    </row>
    <row r="142" spans="12:27" ht="15" hidden="1" customHeight="1" x14ac:dyDescent="0.25">
      <c r="L142" s="134"/>
      <c r="M142" s="40">
        <v>138</v>
      </c>
      <c r="N142" s="86" t="str">
        <f t="shared" si="21"/>
        <v>00114000</v>
      </c>
      <c r="O142" s="86" t="str">
        <f t="shared" si="22"/>
        <v>00115FFF</v>
      </c>
      <c r="P142" s="97">
        <v>8</v>
      </c>
      <c r="Q142" s="136"/>
      <c r="R142" s="141"/>
      <c r="S142" s="136"/>
      <c r="T142" s="136"/>
      <c r="U142" s="128"/>
      <c r="V142" s="176"/>
      <c r="AA142" s="121"/>
    </row>
    <row r="143" spans="12:27" ht="15" hidden="1" customHeight="1" x14ac:dyDescent="0.25">
      <c r="L143" s="134"/>
      <c r="M143" s="40">
        <v>139</v>
      </c>
      <c r="N143" s="86" t="str">
        <f t="shared" si="21"/>
        <v>00116000</v>
      </c>
      <c r="O143" s="86" t="str">
        <f t="shared" si="22"/>
        <v>00117FFF</v>
      </c>
      <c r="P143" s="97">
        <v>8</v>
      </c>
      <c r="Q143" s="136"/>
      <c r="R143" s="141"/>
      <c r="S143" s="136"/>
      <c r="T143" s="136"/>
      <c r="U143" s="128"/>
      <c r="V143" s="176"/>
      <c r="AA143" s="121"/>
    </row>
    <row r="144" spans="12:27" ht="15" hidden="1" customHeight="1" x14ac:dyDescent="0.25">
      <c r="L144" s="134"/>
      <c r="M144" s="40">
        <v>140</v>
      </c>
      <c r="N144" s="86" t="str">
        <f t="shared" si="21"/>
        <v>00118000</v>
      </c>
      <c r="O144" s="86" t="str">
        <f t="shared" si="22"/>
        <v>00119FFF</v>
      </c>
      <c r="P144" s="97">
        <v>8</v>
      </c>
      <c r="Q144" s="136"/>
      <c r="R144" s="141"/>
      <c r="S144" s="136"/>
      <c r="T144" s="136"/>
      <c r="U144" s="128"/>
      <c r="V144" s="176"/>
      <c r="AA144" s="121"/>
    </row>
    <row r="145" spans="12:27" ht="15" hidden="1" customHeight="1" x14ac:dyDescent="0.25">
      <c r="L145" s="134"/>
      <c r="M145" s="40">
        <v>141</v>
      </c>
      <c r="N145" s="86" t="str">
        <f t="shared" si="21"/>
        <v>0011A000</v>
      </c>
      <c r="O145" s="86" t="str">
        <f t="shared" si="22"/>
        <v>0011BFFF</v>
      </c>
      <c r="P145" s="97">
        <v>8</v>
      </c>
      <c r="Q145" s="136"/>
      <c r="R145" s="141"/>
      <c r="S145" s="136"/>
      <c r="T145" s="136"/>
      <c r="U145" s="128"/>
      <c r="V145" s="176"/>
      <c r="AA145" s="121"/>
    </row>
    <row r="146" spans="12:27" ht="15" hidden="1" customHeight="1" x14ac:dyDescent="0.25">
      <c r="L146" s="134"/>
      <c r="M146" s="40">
        <v>142</v>
      </c>
      <c r="N146" s="86" t="str">
        <f t="shared" si="21"/>
        <v>0011C000</v>
      </c>
      <c r="O146" s="86" t="str">
        <f t="shared" si="22"/>
        <v>0011DFFF</v>
      </c>
      <c r="P146" s="97">
        <v>8</v>
      </c>
      <c r="Q146" s="136"/>
      <c r="R146" s="141"/>
      <c r="S146" s="136"/>
      <c r="T146" s="136"/>
      <c r="U146" s="128"/>
      <c r="V146" s="176"/>
      <c r="AA146" s="121"/>
    </row>
    <row r="147" spans="12:27" ht="15" hidden="1" customHeight="1" x14ac:dyDescent="0.25">
      <c r="L147" s="134"/>
      <c r="M147" s="40">
        <v>143</v>
      </c>
      <c r="N147" s="86" t="str">
        <f t="shared" si="21"/>
        <v>0011E000</v>
      </c>
      <c r="O147" s="86" t="str">
        <f t="shared" si="22"/>
        <v>0011FFFF</v>
      </c>
      <c r="P147" s="97">
        <v>8</v>
      </c>
      <c r="Q147" s="136"/>
      <c r="R147" s="141"/>
      <c r="S147" s="136"/>
      <c r="T147" s="136"/>
      <c r="U147" s="128"/>
      <c r="V147" s="176"/>
      <c r="AA147" s="121"/>
    </row>
    <row r="148" spans="12:27" ht="15" hidden="1" customHeight="1" x14ac:dyDescent="0.25">
      <c r="L148" s="134"/>
      <c r="M148" s="40">
        <v>144</v>
      </c>
      <c r="N148" s="86" t="str">
        <f t="shared" si="21"/>
        <v>00120000</v>
      </c>
      <c r="O148" s="86" t="str">
        <f t="shared" si="22"/>
        <v>00121FFF</v>
      </c>
      <c r="P148" s="97">
        <v>8</v>
      </c>
      <c r="Q148" s="136"/>
      <c r="R148" s="141"/>
      <c r="S148" s="136"/>
      <c r="T148" s="136"/>
      <c r="U148" s="128"/>
      <c r="V148" s="176"/>
      <c r="AA148" s="121"/>
    </row>
    <row r="149" spans="12:27" ht="15" hidden="1" customHeight="1" x14ac:dyDescent="0.25">
      <c r="L149" s="134"/>
      <c r="M149" s="40">
        <v>145</v>
      </c>
      <c r="N149" s="86" t="str">
        <f t="shared" si="21"/>
        <v>00122000</v>
      </c>
      <c r="O149" s="86" t="str">
        <f t="shared" si="22"/>
        <v>00123FFF</v>
      </c>
      <c r="P149" s="97">
        <v>8</v>
      </c>
      <c r="Q149" s="136"/>
      <c r="R149" s="141"/>
      <c r="S149" s="136"/>
      <c r="T149" s="136"/>
      <c r="U149" s="128"/>
      <c r="V149" s="176"/>
      <c r="AA149" s="121"/>
    </row>
    <row r="150" spans="12:27" ht="15" hidden="1" customHeight="1" x14ac:dyDescent="0.25">
      <c r="L150" s="134"/>
      <c r="M150" s="40">
        <v>146</v>
      </c>
      <c r="N150" s="86" t="str">
        <f t="shared" si="21"/>
        <v>00124000</v>
      </c>
      <c r="O150" s="86" t="str">
        <f t="shared" si="22"/>
        <v>00125FFF</v>
      </c>
      <c r="P150" s="97">
        <v>8</v>
      </c>
      <c r="Q150" s="136"/>
      <c r="R150" s="141"/>
      <c r="S150" s="136"/>
      <c r="T150" s="136"/>
      <c r="U150" s="128"/>
      <c r="V150" s="176"/>
      <c r="AA150" s="121"/>
    </row>
    <row r="151" spans="12:27" ht="15" hidden="1" customHeight="1" x14ac:dyDescent="0.25">
      <c r="L151" s="134"/>
      <c r="M151" s="40">
        <v>147</v>
      </c>
      <c r="N151" s="86" t="str">
        <f t="shared" si="21"/>
        <v>00126000</v>
      </c>
      <c r="O151" s="86" t="str">
        <f t="shared" si="22"/>
        <v>00127FFF</v>
      </c>
      <c r="P151" s="97">
        <v>8</v>
      </c>
      <c r="Q151" s="136"/>
      <c r="R151" s="141"/>
      <c r="S151" s="136"/>
      <c r="T151" s="136"/>
      <c r="U151" s="128"/>
      <c r="V151" s="176"/>
      <c r="AA151" s="121"/>
    </row>
    <row r="152" spans="12:27" ht="15" hidden="1" customHeight="1" x14ac:dyDescent="0.25">
      <c r="L152" s="134"/>
      <c r="M152" s="40">
        <v>148</v>
      </c>
      <c r="N152" s="86" t="str">
        <f t="shared" si="21"/>
        <v>00128000</v>
      </c>
      <c r="O152" s="86" t="str">
        <f t="shared" si="22"/>
        <v>00129FFF</v>
      </c>
      <c r="P152" s="97">
        <v>8</v>
      </c>
      <c r="Q152" s="136"/>
      <c r="R152" s="141"/>
      <c r="S152" s="136"/>
      <c r="T152" s="136"/>
      <c r="U152" s="128"/>
      <c r="V152" s="176"/>
      <c r="AA152" s="121"/>
    </row>
    <row r="153" spans="12:27" ht="15" hidden="1" customHeight="1" x14ac:dyDescent="0.25">
      <c r="L153" s="134"/>
      <c r="M153" s="40">
        <v>149</v>
      </c>
      <c r="N153" s="86" t="str">
        <f t="shared" si="21"/>
        <v>0012A000</v>
      </c>
      <c r="O153" s="86" t="str">
        <f t="shared" si="22"/>
        <v>0012BFFF</v>
      </c>
      <c r="P153" s="97">
        <v>8</v>
      </c>
      <c r="Q153" s="136"/>
      <c r="R153" s="141"/>
      <c r="S153" s="136"/>
      <c r="T153" s="136"/>
      <c r="U153" s="128"/>
      <c r="V153" s="176"/>
      <c r="AA153" s="121"/>
    </row>
    <row r="154" spans="12:27" ht="15" hidden="1" customHeight="1" x14ac:dyDescent="0.25">
      <c r="L154" s="134"/>
      <c r="M154" s="40">
        <v>150</v>
      </c>
      <c r="N154" s="86" t="str">
        <f t="shared" si="21"/>
        <v>0012C000</v>
      </c>
      <c r="O154" s="86" t="str">
        <f t="shared" si="22"/>
        <v>0012DFFF</v>
      </c>
      <c r="P154" s="97">
        <v>8</v>
      </c>
      <c r="Q154" s="136"/>
      <c r="R154" s="141"/>
      <c r="S154" s="136"/>
      <c r="T154" s="136"/>
      <c r="U154" s="128"/>
      <c r="V154" s="176"/>
      <c r="AA154" s="121"/>
    </row>
    <row r="155" spans="12:27" ht="15" hidden="1" customHeight="1" x14ac:dyDescent="0.25">
      <c r="L155" s="134"/>
      <c r="M155" s="40">
        <v>151</v>
      </c>
      <c r="N155" s="86" t="str">
        <f t="shared" si="21"/>
        <v>0012E000</v>
      </c>
      <c r="O155" s="86" t="str">
        <f t="shared" si="22"/>
        <v>0012FFFF</v>
      </c>
      <c r="P155" s="97">
        <v>8</v>
      </c>
      <c r="Q155" s="136"/>
      <c r="R155" s="141"/>
      <c r="S155" s="136"/>
      <c r="T155" s="136"/>
      <c r="U155" s="128"/>
      <c r="V155" s="176"/>
      <c r="AA155" s="121"/>
    </row>
    <row r="156" spans="12:27" ht="15" hidden="1" customHeight="1" x14ac:dyDescent="0.25">
      <c r="L156" s="134"/>
      <c r="M156" s="40">
        <v>152</v>
      </c>
      <c r="N156" s="86" t="str">
        <f t="shared" si="21"/>
        <v>00130000</v>
      </c>
      <c r="O156" s="86" t="str">
        <f t="shared" si="22"/>
        <v>00131FFF</v>
      </c>
      <c r="P156" s="97">
        <v>8</v>
      </c>
      <c r="Q156" s="136"/>
      <c r="R156" s="141"/>
      <c r="S156" s="136"/>
      <c r="T156" s="136"/>
      <c r="U156" s="128"/>
      <c r="V156" s="176"/>
      <c r="AA156" s="121"/>
    </row>
    <row r="157" spans="12:27" ht="15" hidden="1" customHeight="1" x14ac:dyDescent="0.25">
      <c r="L157" s="134"/>
      <c r="M157" s="40">
        <v>153</v>
      </c>
      <c r="N157" s="86" t="str">
        <f t="shared" si="21"/>
        <v>00132000</v>
      </c>
      <c r="O157" s="86" t="str">
        <f t="shared" si="22"/>
        <v>00133FFF</v>
      </c>
      <c r="P157" s="97">
        <v>8</v>
      </c>
      <c r="Q157" s="136"/>
      <c r="R157" s="141"/>
      <c r="S157" s="136"/>
      <c r="T157" s="136"/>
      <c r="U157" s="128"/>
      <c r="V157" s="176"/>
      <c r="AA157" s="121"/>
    </row>
    <row r="158" spans="12:27" ht="15" hidden="1" customHeight="1" x14ac:dyDescent="0.25">
      <c r="L158" s="134"/>
      <c r="M158" s="40">
        <v>154</v>
      </c>
      <c r="N158" s="86" t="str">
        <f t="shared" si="21"/>
        <v>00134000</v>
      </c>
      <c r="O158" s="86" t="str">
        <f t="shared" si="22"/>
        <v>00135FFF</v>
      </c>
      <c r="P158" s="97">
        <v>8</v>
      </c>
      <c r="Q158" s="136"/>
      <c r="R158" s="141"/>
      <c r="S158" s="136"/>
      <c r="T158" s="136"/>
      <c r="U158" s="128"/>
      <c r="V158" s="176"/>
      <c r="AA158" s="121"/>
    </row>
    <row r="159" spans="12:27" ht="15" hidden="1" customHeight="1" x14ac:dyDescent="0.25">
      <c r="L159" s="134"/>
      <c r="M159" s="40">
        <v>155</v>
      </c>
      <c r="N159" s="86" t="str">
        <f t="shared" si="21"/>
        <v>00136000</v>
      </c>
      <c r="O159" s="86" t="str">
        <f t="shared" si="22"/>
        <v>00137FFF</v>
      </c>
      <c r="P159" s="97">
        <v>8</v>
      </c>
      <c r="Q159" s="136"/>
      <c r="R159" s="141"/>
      <c r="S159" s="136"/>
      <c r="T159" s="136"/>
      <c r="U159" s="128"/>
      <c r="V159" s="176"/>
      <c r="AA159" s="121"/>
    </row>
    <row r="160" spans="12:27" ht="15" hidden="1" customHeight="1" x14ac:dyDescent="0.25">
      <c r="L160" s="134"/>
      <c r="M160" s="40">
        <v>156</v>
      </c>
      <c r="N160" s="86" t="str">
        <f t="shared" si="21"/>
        <v>00138000</v>
      </c>
      <c r="O160" s="86" t="str">
        <f t="shared" si="22"/>
        <v>00139FFF</v>
      </c>
      <c r="P160" s="97">
        <v>8</v>
      </c>
      <c r="Q160" s="136"/>
      <c r="R160" s="141"/>
      <c r="S160" s="136"/>
      <c r="T160" s="136"/>
      <c r="U160" s="128"/>
      <c r="V160" s="176"/>
      <c r="AA160" s="121"/>
    </row>
    <row r="161" spans="12:27" ht="15" hidden="1" customHeight="1" x14ac:dyDescent="0.25">
      <c r="L161" s="134"/>
      <c r="M161" s="40">
        <v>157</v>
      </c>
      <c r="N161" s="86" t="str">
        <f t="shared" si="21"/>
        <v>0013A000</v>
      </c>
      <c r="O161" s="86" t="str">
        <f t="shared" si="22"/>
        <v>0013BFFF</v>
      </c>
      <c r="P161" s="97">
        <v>8</v>
      </c>
      <c r="Q161" s="136"/>
      <c r="R161" s="141"/>
      <c r="S161" s="136"/>
      <c r="T161" s="136"/>
      <c r="U161" s="128"/>
      <c r="V161" s="176"/>
      <c r="AA161" s="121"/>
    </row>
    <row r="162" spans="12:27" ht="15" hidden="1" customHeight="1" x14ac:dyDescent="0.25">
      <c r="L162" s="134"/>
      <c r="M162" s="40">
        <v>158</v>
      </c>
      <c r="N162" s="86" t="str">
        <f t="shared" si="21"/>
        <v>0013C000</v>
      </c>
      <c r="O162" s="86" t="str">
        <f t="shared" si="22"/>
        <v>0013DFFF</v>
      </c>
      <c r="P162" s="97">
        <v>8</v>
      </c>
      <c r="Q162" s="136"/>
      <c r="R162" s="141"/>
      <c r="S162" s="136"/>
      <c r="T162" s="136"/>
      <c r="U162" s="128"/>
      <c r="V162" s="176"/>
      <c r="AA162" s="121"/>
    </row>
    <row r="163" spans="12:27" ht="15" hidden="1" customHeight="1" x14ac:dyDescent="0.25">
      <c r="L163" s="134"/>
      <c r="M163" s="40">
        <v>159</v>
      </c>
      <c r="N163" s="86" t="str">
        <f t="shared" si="21"/>
        <v>0013E000</v>
      </c>
      <c r="O163" s="86" t="str">
        <f t="shared" si="22"/>
        <v>0013FFFF</v>
      </c>
      <c r="P163" s="97">
        <v>8</v>
      </c>
      <c r="Q163" s="136"/>
      <c r="R163" s="141"/>
      <c r="S163" s="136"/>
      <c r="T163" s="136"/>
      <c r="U163" s="128"/>
      <c r="V163" s="176"/>
      <c r="AA163" s="121"/>
    </row>
    <row r="164" spans="12:27" ht="15" hidden="1" customHeight="1" x14ac:dyDescent="0.25">
      <c r="L164" s="134"/>
      <c r="M164" s="40">
        <v>160</v>
      </c>
      <c r="N164" s="86" t="str">
        <f t="shared" si="21"/>
        <v>00140000</v>
      </c>
      <c r="O164" s="86" t="str">
        <f t="shared" si="22"/>
        <v>00141FFF</v>
      </c>
      <c r="P164" s="97">
        <v>8</v>
      </c>
      <c r="Q164" s="136"/>
      <c r="R164" s="141"/>
      <c r="S164" s="136"/>
      <c r="T164" s="136"/>
      <c r="U164" s="128"/>
      <c r="V164" s="176"/>
      <c r="AA164" s="121"/>
    </row>
    <row r="165" spans="12:27" ht="15" hidden="1" customHeight="1" x14ac:dyDescent="0.25">
      <c r="L165" s="134"/>
      <c r="M165" s="40">
        <v>161</v>
      </c>
      <c r="N165" s="86" t="str">
        <f t="shared" si="21"/>
        <v>00142000</v>
      </c>
      <c r="O165" s="86" t="str">
        <f t="shared" si="22"/>
        <v>00143FFF</v>
      </c>
      <c r="P165" s="97">
        <v>8</v>
      </c>
      <c r="Q165" s="136"/>
      <c r="R165" s="141"/>
      <c r="S165" s="136"/>
      <c r="T165" s="136"/>
      <c r="U165" s="128"/>
      <c r="V165" s="176"/>
      <c r="AA165" s="121"/>
    </row>
    <row r="166" spans="12:27" ht="15" hidden="1" customHeight="1" x14ac:dyDescent="0.25">
      <c r="L166" s="134"/>
      <c r="M166" s="40">
        <v>162</v>
      </c>
      <c r="N166" s="86" t="str">
        <f t="shared" ref="N166:N229" si="23">DEC2HEX(M166*HEX2DEC($P$2),8)</f>
        <v>00144000</v>
      </c>
      <c r="O166" s="86" t="str">
        <f t="shared" si="22"/>
        <v>00145FFF</v>
      </c>
      <c r="P166" s="97">
        <v>8</v>
      </c>
      <c r="Q166" s="136"/>
      <c r="R166" s="141"/>
      <c r="S166" s="136"/>
      <c r="T166" s="136"/>
      <c r="U166" s="128"/>
      <c r="V166" s="176"/>
      <c r="AA166" s="121"/>
    </row>
    <row r="167" spans="12:27" ht="15" hidden="1" customHeight="1" x14ac:dyDescent="0.25">
      <c r="L167" s="134"/>
      <c r="M167" s="40">
        <v>163</v>
      </c>
      <c r="N167" s="86" t="str">
        <f t="shared" si="23"/>
        <v>00146000</v>
      </c>
      <c r="O167" s="86" t="str">
        <f t="shared" si="22"/>
        <v>00147FFF</v>
      </c>
      <c r="P167" s="97">
        <v>8</v>
      </c>
      <c r="Q167" s="136"/>
      <c r="R167" s="141"/>
      <c r="S167" s="136"/>
      <c r="T167" s="136"/>
      <c r="U167" s="128"/>
      <c r="V167" s="176"/>
      <c r="AA167" s="121"/>
    </row>
    <row r="168" spans="12:27" ht="15" hidden="1" customHeight="1" x14ac:dyDescent="0.25">
      <c r="L168" s="134"/>
      <c r="M168" s="40">
        <v>164</v>
      </c>
      <c r="N168" s="86" t="str">
        <f t="shared" si="23"/>
        <v>00148000</v>
      </c>
      <c r="O168" s="86" t="str">
        <f t="shared" si="22"/>
        <v>00149FFF</v>
      </c>
      <c r="P168" s="97">
        <v>8</v>
      </c>
      <c r="Q168" s="136"/>
      <c r="R168" s="141"/>
      <c r="S168" s="136"/>
      <c r="T168" s="136"/>
      <c r="U168" s="128"/>
      <c r="V168" s="176"/>
      <c r="AA168" s="121"/>
    </row>
    <row r="169" spans="12:27" ht="15" hidden="1" customHeight="1" x14ac:dyDescent="0.25">
      <c r="L169" s="134"/>
      <c r="M169" s="40">
        <v>165</v>
      </c>
      <c r="N169" s="86" t="str">
        <f t="shared" si="23"/>
        <v>0014A000</v>
      </c>
      <c r="O169" s="86" t="str">
        <f t="shared" si="22"/>
        <v>0014BFFF</v>
      </c>
      <c r="P169" s="97">
        <v>8</v>
      </c>
      <c r="Q169" s="136"/>
      <c r="R169" s="141"/>
      <c r="S169" s="136"/>
      <c r="T169" s="136"/>
      <c r="U169" s="128"/>
      <c r="V169" s="176"/>
      <c r="AA169" s="121"/>
    </row>
    <row r="170" spans="12:27" ht="15" hidden="1" customHeight="1" x14ac:dyDescent="0.25">
      <c r="L170" s="134"/>
      <c r="M170" s="40">
        <v>166</v>
      </c>
      <c r="N170" s="86" t="str">
        <f t="shared" si="23"/>
        <v>0014C000</v>
      </c>
      <c r="O170" s="86" t="str">
        <f t="shared" si="22"/>
        <v>0014DFFF</v>
      </c>
      <c r="P170" s="97">
        <v>8</v>
      </c>
      <c r="Q170" s="136"/>
      <c r="R170" s="141"/>
      <c r="S170" s="136"/>
      <c r="T170" s="136"/>
      <c r="U170" s="128"/>
      <c r="V170" s="176"/>
      <c r="AA170" s="121"/>
    </row>
    <row r="171" spans="12:27" ht="15" hidden="1" customHeight="1" x14ac:dyDescent="0.25">
      <c r="L171" s="134"/>
      <c r="M171" s="40">
        <v>167</v>
      </c>
      <c r="N171" s="86" t="str">
        <f t="shared" si="23"/>
        <v>0014E000</v>
      </c>
      <c r="O171" s="86" t="str">
        <f t="shared" si="22"/>
        <v>0014FFFF</v>
      </c>
      <c r="P171" s="97">
        <v>8</v>
      </c>
      <c r="Q171" s="136"/>
      <c r="R171" s="141"/>
      <c r="S171" s="136"/>
      <c r="T171" s="136"/>
      <c r="U171" s="128"/>
      <c r="V171" s="176"/>
      <c r="AA171" s="121"/>
    </row>
    <row r="172" spans="12:27" ht="15" hidden="1" customHeight="1" x14ac:dyDescent="0.25">
      <c r="L172" s="134"/>
      <c r="M172" s="40">
        <v>168</v>
      </c>
      <c r="N172" s="86" t="str">
        <f t="shared" si="23"/>
        <v>00150000</v>
      </c>
      <c r="O172" s="86" t="str">
        <f t="shared" si="22"/>
        <v>00151FFF</v>
      </c>
      <c r="P172" s="97">
        <v>8</v>
      </c>
      <c r="Q172" s="136"/>
      <c r="R172" s="141"/>
      <c r="S172" s="136"/>
      <c r="T172" s="136"/>
      <c r="U172" s="128"/>
      <c r="V172" s="176"/>
      <c r="AA172" s="121"/>
    </row>
    <row r="173" spans="12:27" ht="15" hidden="1" customHeight="1" x14ac:dyDescent="0.25">
      <c r="L173" s="134"/>
      <c r="M173" s="40">
        <v>169</v>
      </c>
      <c r="N173" s="86" t="str">
        <f t="shared" si="23"/>
        <v>00152000</v>
      </c>
      <c r="O173" s="86" t="str">
        <f t="shared" si="22"/>
        <v>00153FFF</v>
      </c>
      <c r="P173" s="97">
        <v>8</v>
      </c>
      <c r="Q173" s="136"/>
      <c r="R173" s="141"/>
      <c r="S173" s="136"/>
      <c r="T173" s="136"/>
      <c r="U173" s="128"/>
      <c r="V173" s="176"/>
      <c r="AA173" s="121"/>
    </row>
    <row r="174" spans="12:27" ht="15" hidden="1" customHeight="1" x14ac:dyDescent="0.25">
      <c r="L174" s="134"/>
      <c r="M174" s="40">
        <v>170</v>
      </c>
      <c r="N174" s="86" t="str">
        <f t="shared" si="23"/>
        <v>00154000</v>
      </c>
      <c r="O174" s="86" t="str">
        <f t="shared" si="22"/>
        <v>00155FFF</v>
      </c>
      <c r="P174" s="97">
        <v>8</v>
      </c>
      <c r="Q174" s="136"/>
      <c r="R174" s="141"/>
      <c r="S174" s="136"/>
      <c r="T174" s="136"/>
      <c r="U174" s="128"/>
      <c r="V174" s="176"/>
      <c r="AA174" s="121"/>
    </row>
    <row r="175" spans="12:27" ht="15" hidden="1" customHeight="1" x14ac:dyDescent="0.25">
      <c r="L175" s="134"/>
      <c r="M175" s="40">
        <v>171</v>
      </c>
      <c r="N175" s="86" t="str">
        <f t="shared" si="23"/>
        <v>00156000</v>
      </c>
      <c r="O175" s="86" t="str">
        <f t="shared" si="22"/>
        <v>00157FFF</v>
      </c>
      <c r="P175" s="97">
        <v>8</v>
      </c>
      <c r="Q175" s="136"/>
      <c r="R175" s="141"/>
      <c r="S175" s="136"/>
      <c r="T175" s="136"/>
      <c r="U175" s="128"/>
      <c r="V175" s="176"/>
      <c r="AA175" s="121"/>
    </row>
    <row r="176" spans="12:27" ht="15" hidden="1" customHeight="1" x14ac:dyDescent="0.25">
      <c r="L176" s="134"/>
      <c r="M176" s="40">
        <v>172</v>
      </c>
      <c r="N176" s="86" t="str">
        <f t="shared" si="23"/>
        <v>00158000</v>
      </c>
      <c r="O176" s="86" t="str">
        <f t="shared" si="22"/>
        <v>00159FFF</v>
      </c>
      <c r="P176" s="97">
        <v>8</v>
      </c>
      <c r="Q176" s="136"/>
      <c r="R176" s="141"/>
      <c r="S176" s="136"/>
      <c r="T176" s="136"/>
      <c r="U176" s="128"/>
      <c r="V176" s="176"/>
      <c r="AA176" s="121"/>
    </row>
    <row r="177" spans="12:27" ht="15" hidden="1" customHeight="1" x14ac:dyDescent="0.25">
      <c r="L177" s="134"/>
      <c r="M177" s="40">
        <v>173</v>
      </c>
      <c r="N177" s="86" t="str">
        <f t="shared" si="23"/>
        <v>0015A000</v>
      </c>
      <c r="O177" s="86" t="str">
        <f t="shared" si="22"/>
        <v>0015BFFF</v>
      </c>
      <c r="P177" s="97">
        <v>8</v>
      </c>
      <c r="Q177" s="136"/>
      <c r="R177" s="141"/>
      <c r="S177" s="136"/>
      <c r="T177" s="136"/>
      <c r="U177" s="128"/>
      <c r="V177" s="176"/>
      <c r="AA177" s="121"/>
    </row>
    <row r="178" spans="12:27" ht="15" hidden="1" customHeight="1" x14ac:dyDescent="0.25">
      <c r="L178" s="134"/>
      <c r="M178" s="40">
        <v>174</v>
      </c>
      <c r="N178" s="86" t="str">
        <f t="shared" si="23"/>
        <v>0015C000</v>
      </c>
      <c r="O178" s="86" t="str">
        <f t="shared" si="22"/>
        <v>0015DFFF</v>
      </c>
      <c r="P178" s="97">
        <v>8</v>
      </c>
      <c r="Q178" s="136"/>
      <c r="R178" s="141"/>
      <c r="S178" s="136"/>
      <c r="T178" s="136"/>
      <c r="U178" s="128"/>
      <c r="V178" s="176"/>
      <c r="AA178" s="121"/>
    </row>
    <row r="179" spans="12:27" ht="15" hidden="1" customHeight="1" x14ac:dyDescent="0.25">
      <c r="L179" s="134"/>
      <c r="M179" s="40">
        <v>175</v>
      </c>
      <c r="N179" s="86" t="str">
        <f t="shared" si="23"/>
        <v>0015E000</v>
      </c>
      <c r="O179" s="86" t="str">
        <f t="shared" si="22"/>
        <v>0015FFFF</v>
      </c>
      <c r="P179" s="97">
        <v>8</v>
      </c>
      <c r="Q179" s="136"/>
      <c r="R179" s="141"/>
      <c r="S179" s="136"/>
      <c r="T179" s="136"/>
      <c r="U179" s="128"/>
      <c r="V179" s="176"/>
      <c r="AA179" s="121"/>
    </row>
    <row r="180" spans="12:27" ht="15" hidden="1" customHeight="1" x14ac:dyDescent="0.25">
      <c r="L180" s="134"/>
      <c r="M180" s="40">
        <v>176</v>
      </c>
      <c r="N180" s="86" t="str">
        <f t="shared" si="23"/>
        <v>00160000</v>
      </c>
      <c r="O180" s="86" t="str">
        <f t="shared" si="22"/>
        <v>00161FFF</v>
      </c>
      <c r="P180" s="97">
        <v>8</v>
      </c>
      <c r="Q180" s="136"/>
      <c r="R180" s="141"/>
      <c r="S180" s="136"/>
      <c r="T180" s="136"/>
      <c r="U180" s="128"/>
      <c r="V180" s="176"/>
      <c r="AA180" s="121"/>
    </row>
    <row r="181" spans="12:27" ht="15" hidden="1" customHeight="1" x14ac:dyDescent="0.25">
      <c r="L181" s="134"/>
      <c r="M181" s="40">
        <v>177</v>
      </c>
      <c r="N181" s="86" t="str">
        <f t="shared" si="23"/>
        <v>00162000</v>
      </c>
      <c r="O181" s="86" t="str">
        <f t="shared" si="22"/>
        <v>00163FFF</v>
      </c>
      <c r="P181" s="97">
        <v>8</v>
      </c>
      <c r="Q181" s="136"/>
      <c r="R181" s="141"/>
      <c r="S181" s="136"/>
      <c r="T181" s="136"/>
      <c r="U181" s="128"/>
      <c r="V181" s="176"/>
      <c r="AA181" s="121"/>
    </row>
    <row r="182" spans="12:27" ht="15" hidden="1" customHeight="1" x14ac:dyDescent="0.25">
      <c r="L182" s="134"/>
      <c r="M182" s="40">
        <v>178</v>
      </c>
      <c r="N182" s="86" t="str">
        <f t="shared" si="23"/>
        <v>00164000</v>
      </c>
      <c r="O182" s="86" t="str">
        <f t="shared" si="22"/>
        <v>00165FFF</v>
      </c>
      <c r="P182" s="97">
        <v>8</v>
      </c>
      <c r="Q182" s="136"/>
      <c r="R182" s="141"/>
      <c r="S182" s="136"/>
      <c r="T182" s="136"/>
      <c r="U182" s="128"/>
      <c r="V182" s="176"/>
      <c r="AA182" s="121"/>
    </row>
    <row r="183" spans="12:27" ht="15" hidden="1" customHeight="1" x14ac:dyDescent="0.25">
      <c r="L183" s="134"/>
      <c r="M183" s="40">
        <v>179</v>
      </c>
      <c r="N183" s="86" t="str">
        <f t="shared" si="23"/>
        <v>00166000</v>
      </c>
      <c r="O183" s="86" t="str">
        <f t="shared" si="22"/>
        <v>00167FFF</v>
      </c>
      <c r="P183" s="97">
        <v>8</v>
      </c>
      <c r="Q183" s="136"/>
      <c r="R183" s="141"/>
      <c r="S183" s="136"/>
      <c r="T183" s="136"/>
      <c r="U183" s="128"/>
      <c r="V183" s="176"/>
      <c r="AA183" s="121"/>
    </row>
    <row r="184" spans="12:27" ht="15" hidden="1" customHeight="1" x14ac:dyDescent="0.25">
      <c r="L184" s="134"/>
      <c r="M184" s="40">
        <v>180</v>
      </c>
      <c r="N184" s="86" t="str">
        <f t="shared" si="23"/>
        <v>00168000</v>
      </c>
      <c r="O184" s="86" t="str">
        <f t="shared" si="22"/>
        <v>00169FFF</v>
      </c>
      <c r="P184" s="97">
        <v>8</v>
      </c>
      <c r="Q184" s="136"/>
      <c r="R184" s="141"/>
      <c r="S184" s="136"/>
      <c r="T184" s="136"/>
      <c r="U184" s="128"/>
      <c r="V184" s="176"/>
      <c r="AA184" s="121"/>
    </row>
    <row r="185" spans="12:27" ht="15" hidden="1" customHeight="1" x14ac:dyDescent="0.25">
      <c r="L185" s="134"/>
      <c r="M185" s="40">
        <v>181</v>
      </c>
      <c r="N185" s="86" t="str">
        <f t="shared" si="23"/>
        <v>0016A000</v>
      </c>
      <c r="O185" s="86" t="str">
        <f t="shared" si="22"/>
        <v>0016BFFF</v>
      </c>
      <c r="P185" s="97">
        <v>8</v>
      </c>
      <c r="Q185" s="136"/>
      <c r="R185" s="141"/>
      <c r="S185" s="136"/>
      <c r="T185" s="136"/>
      <c r="U185" s="128"/>
      <c r="V185" s="176"/>
      <c r="AA185" s="121"/>
    </row>
    <row r="186" spans="12:27" ht="15" hidden="1" customHeight="1" x14ac:dyDescent="0.25">
      <c r="L186" s="134"/>
      <c r="M186" s="40">
        <v>182</v>
      </c>
      <c r="N186" s="86" t="str">
        <f t="shared" si="23"/>
        <v>0016C000</v>
      </c>
      <c r="O186" s="86" t="str">
        <f t="shared" si="22"/>
        <v>0016DFFF</v>
      </c>
      <c r="P186" s="97">
        <v>8</v>
      </c>
      <c r="Q186" s="136"/>
      <c r="R186" s="141"/>
      <c r="S186" s="136"/>
      <c r="T186" s="136"/>
      <c r="U186" s="128"/>
      <c r="V186" s="176"/>
      <c r="AA186" s="121"/>
    </row>
    <row r="187" spans="12:27" ht="15" hidden="1" customHeight="1" x14ac:dyDescent="0.25">
      <c r="L187" s="134"/>
      <c r="M187" s="40">
        <v>183</v>
      </c>
      <c r="N187" s="86" t="str">
        <f t="shared" si="23"/>
        <v>0016E000</v>
      </c>
      <c r="O187" s="86" t="str">
        <f t="shared" si="22"/>
        <v>0016FFFF</v>
      </c>
      <c r="P187" s="97">
        <v>8</v>
      </c>
      <c r="Q187" s="136"/>
      <c r="R187" s="141"/>
      <c r="S187" s="136"/>
      <c r="T187" s="136"/>
      <c r="U187" s="128"/>
      <c r="V187" s="176"/>
      <c r="AA187" s="121"/>
    </row>
    <row r="188" spans="12:27" ht="15" hidden="1" customHeight="1" x14ac:dyDescent="0.25">
      <c r="L188" s="134"/>
      <c r="M188" s="40">
        <v>184</v>
      </c>
      <c r="N188" s="86" t="str">
        <f t="shared" si="23"/>
        <v>00170000</v>
      </c>
      <c r="O188" s="86" t="str">
        <f t="shared" si="22"/>
        <v>00171FFF</v>
      </c>
      <c r="P188" s="97">
        <v>8</v>
      </c>
      <c r="Q188" s="136"/>
      <c r="R188" s="141"/>
      <c r="S188" s="136"/>
      <c r="T188" s="136"/>
      <c r="U188" s="128"/>
      <c r="V188" s="176"/>
      <c r="AA188" s="121"/>
    </row>
    <row r="189" spans="12:27" ht="15" hidden="1" customHeight="1" x14ac:dyDescent="0.25">
      <c r="L189" s="134"/>
      <c r="M189" s="40">
        <v>185</v>
      </c>
      <c r="N189" s="86" t="str">
        <f t="shared" si="23"/>
        <v>00172000</v>
      </c>
      <c r="O189" s="86" t="str">
        <f t="shared" si="22"/>
        <v>00173FFF</v>
      </c>
      <c r="P189" s="97">
        <v>8</v>
      </c>
      <c r="Q189" s="136"/>
      <c r="R189" s="141"/>
      <c r="S189" s="136"/>
      <c r="T189" s="136"/>
      <c r="U189" s="128"/>
      <c r="V189" s="176"/>
      <c r="AA189" s="121"/>
    </row>
    <row r="190" spans="12:27" ht="15" hidden="1" customHeight="1" x14ac:dyDescent="0.25">
      <c r="L190" s="134"/>
      <c r="M190" s="40">
        <v>186</v>
      </c>
      <c r="N190" s="86" t="str">
        <f t="shared" si="23"/>
        <v>00174000</v>
      </c>
      <c r="O190" s="86" t="str">
        <f t="shared" si="22"/>
        <v>00175FFF</v>
      </c>
      <c r="P190" s="97">
        <v>8</v>
      </c>
      <c r="Q190" s="136"/>
      <c r="R190" s="141"/>
      <c r="S190" s="136"/>
      <c r="T190" s="136"/>
      <c r="U190" s="128"/>
      <c r="V190" s="176"/>
      <c r="AA190" s="121"/>
    </row>
    <row r="191" spans="12:27" ht="15" hidden="1" customHeight="1" x14ac:dyDescent="0.25">
      <c r="L191" s="134"/>
      <c r="M191" s="40">
        <v>187</v>
      </c>
      <c r="N191" s="86" t="str">
        <f t="shared" si="23"/>
        <v>00176000</v>
      </c>
      <c r="O191" s="86" t="str">
        <f t="shared" si="22"/>
        <v>00177FFF</v>
      </c>
      <c r="P191" s="97">
        <v>8</v>
      </c>
      <c r="Q191" s="136"/>
      <c r="R191" s="141"/>
      <c r="S191" s="136"/>
      <c r="T191" s="136"/>
      <c r="U191" s="128"/>
      <c r="V191" s="176"/>
      <c r="AA191" s="121"/>
    </row>
    <row r="192" spans="12:27" ht="15" hidden="1" customHeight="1" x14ac:dyDescent="0.25">
      <c r="L192" s="134"/>
      <c r="M192" s="40">
        <v>188</v>
      </c>
      <c r="N192" s="86" t="str">
        <f t="shared" si="23"/>
        <v>00178000</v>
      </c>
      <c r="O192" s="86" t="str">
        <f t="shared" si="22"/>
        <v>00179FFF</v>
      </c>
      <c r="P192" s="97">
        <v>8</v>
      </c>
      <c r="Q192" s="136"/>
      <c r="R192" s="141"/>
      <c r="S192" s="136"/>
      <c r="T192" s="136"/>
      <c r="U192" s="128"/>
      <c r="V192" s="176"/>
      <c r="AA192" s="121"/>
    </row>
    <row r="193" spans="12:27" ht="15" hidden="1" customHeight="1" x14ac:dyDescent="0.25">
      <c r="L193" s="134"/>
      <c r="M193" s="40">
        <v>189</v>
      </c>
      <c r="N193" s="86" t="str">
        <f t="shared" si="23"/>
        <v>0017A000</v>
      </c>
      <c r="O193" s="86" t="str">
        <f t="shared" si="22"/>
        <v>0017BFFF</v>
      </c>
      <c r="P193" s="97">
        <v>8</v>
      </c>
      <c r="Q193" s="136"/>
      <c r="R193" s="141"/>
      <c r="S193" s="136"/>
      <c r="T193" s="136"/>
      <c r="U193" s="128"/>
      <c r="V193" s="176"/>
      <c r="AA193" s="121"/>
    </row>
    <row r="194" spans="12:27" ht="15" hidden="1" customHeight="1" x14ac:dyDescent="0.25">
      <c r="L194" s="134"/>
      <c r="M194" s="40">
        <v>190</v>
      </c>
      <c r="N194" s="86" t="str">
        <f t="shared" si="23"/>
        <v>0017C000</v>
      </c>
      <c r="O194" s="86" t="str">
        <f t="shared" si="22"/>
        <v>0017DFFF</v>
      </c>
      <c r="P194" s="97">
        <v>8</v>
      </c>
      <c r="Q194" s="136"/>
      <c r="R194" s="141"/>
      <c r="S194" s="136"/>
      <c r="T194" s="136"/>
      <c r="U194" s="128"/>
      <c r="V194" s="176"/>
      <c r="AA194" s="121"/>
    </row>
    <row r="195" spans="12:27" ht="15" hidden="1" customHeight="1" x14ac:dyDescent="0.25">
      <c r="L195" s="134"/>
      <c r="M195" s="40">
        <v>191</v>
      </c>
      <c r="N195" s="86" t="str">
        <f t="shared" si="23"/>
        <v>0017E000</v>
      </c>
      <c r="O195" s="86" t="str">
        <f t="shared" si="22"/>
        <v>0017FFFF</v>
      </c>
      <c r="P195" s="97">
        <v>8</v>
      </c>
      <c r="Q195" s="136"/>
      <c r="R195" s="141"/>
      <c r="S195" s="136"/>
      <c r="T195" s="136"/>
      <c r="U195" s="128"/>
      <c r="V195" s="176"/>
      <c r="AA195" s="121"/>
    </row>
    <row r="196" spans="12:27" ht="15" hidden="1" customHeight="1" x14ac:dyDescent="0.25">
      <c r="L196" s="134"/>
      <c r="M196" s="40">
        <v>192</v>
      </c>
      <c r="N196" s="86" t="str">
        <f t="shared" si="23"/>
        <v>00180000</v>
      </c>
      <c r="O196" s="86" t="str">
        <f t="shared" ref="O196:O259" si="24">DEC2HEX((M196+1)*HEX2DEC($P$2)-1,8)</f>
        <v>00181FFF</v>
      </c>
      <c r="P196" s="97">
        <v>8</v>
      </c>
      <c r="Q196" s="136"/>
      <c r="R196" s="141"/>
      <c r="S196" s="136"/>
      <c r="T196" s="136"/>
      <c r="U196" s="128"/>
      <c r="V196" s="176"/>
      <c r="AA196" s="121"/>
    </row>
    <row r="197" spans="12:27" ht="15" hidden="1" customHeight="1" x14ac:dyDescent="0.25">
      <c r="L197" s="134"/>
      <c r="M197" s="40">
        <v>193</v>
      </c>
      <c r="N197" s="86" t="str">
        <f t="shared" si="23"/>
        <v>00182000</v>
      </c>
      <c r="O197" s="86" t="str">
        <f t="shared" si="24"/>
        <v>00183FFF</v>
      </c>
      <c r="P197" s="97">
        <v>8</v>
      </c>
      <c r="Q197" s="136"/>
      <c r="R197" s="141"/>
      <c r="S197" s="136"/>
      <c r="T197" s="136"/>
      <c r="U197" s="128"/>
      <c r="V197" s="176"/>
      <c r="AA197" s="121"/>
    </row>
    <row r="198" spans="12:27" ht="15" hidden="1" customHeight="1" x14ac:dyDescent="0.25">
      <c r="L198" s="134"/>
      <c r="M198" s="40">
        <v>194</v>
      </c>
      <c r="N198" s="86" t="str">
        <f t="shared" si="23"/>
        <v>00184000</v>
      </c>
      <c r="O198" s="86" t="str">
        <f t="shared" si="24"/>
        <v>00185FFF</v>
      </c>
      <c r="P198" s="97">
        <v>8</v>
      </c>
      <c r="Q198" s="136"/>
      <c r="R198" s="141"/>
      <c r="S198" s="136"/>
      <c r="T198" s="136"/>
      <c r="U198" s="128"/>
      <c r="V198" s="176"/>
      <c r="AA198" s="121"/>
    </row>
    <row r="199" spans="12:27" ht="15" hidden="1" customHeight="1" x14ac:dyDescent="0.25">
      <c r="L199" s="134"/>
      <c r="M199" s="40">
        <v>195</v>
      </c>
      <c r="N199" s="86" t="str">
        <f t="shared" si="23"/>
        <v>00186000</v>
      </c>
      <c r="O199" s="86" t="str">
        <f t="shared" si="24"/>
        <v>00187FFF</v>
      </c>
      <c r="P199" s="97">
        <v>8</v>
      </c>
      <c r="Q199" s="136"/>
      <c r="R199" s="141"/>
      <c r="S199" s="136"/>
      <c r="T199" s="136"/>
      <c r="U199" s="128"/>
      <c r="V199" s="176"/>
      <c r="AA199" s="121"/>
    </row>
    <row r="200" spans="12:27" ht="15" hidden="1" customHeight="1" x14ac:dyDescent="0.25">
      <c r="L200" s="134"/>
      <c r="M200" s="40">
        <v>196</v>
      </c>
      <c r="N200" s="86" t="str">
        <f t="shared" si="23"/>
        <v>00188000</v>
      </c>
      <c r="O200" s="86" t="str">
        <f t="shared" si="24"/>
        <v>00189FFF</v>
      </c>
      <c r="P200" s="97">
        <v>8</v>
      </c>
      <c r="Q200" s="136"/>
      <c r="R200" s="141"/>
      <c r="S200" s="136"/>
      <c r="T200" s="136"/>
      <c r="U200" s="128"/>
      <c r="V200" s="176"/>
      <c r="AA200" s="121"/>
    </row>
    <row r="201" spans="12:27" ht="15" hidden="1" customHeight="1" x14ac:dyDescent="0.25">
      <c r="L201" s="134"/>
      <c r="M201" s="40">
        <v>197</v>
      </c>
      <c r="N201" s="86" t="str">
        <f t="shared" si="23"/>
        <v>0018A000</v>
      </c>
      <c r="O201" s="86" t="str">
        <f t="shared" si="24"/>
        <v>0018BFFF</v>
      </c>
      <c r="P201" s="97">
        <v>8</v>
      </c>
      <c r="Q201" s="136"/>
      <c r="R201" s="141"/>
      <c r="S201" s="136"/>
      <c r="T201" s="136"/>
      <c r="U201" s="128"/>
      <c r="V201" s="176"/>
      <c r="AA201" s="121"/>
    </row>
    <row r="202" spans="12:27" ht="15" hidden="1" customHeight="1" x14ac:dyDescent="0.25">
      <c r="L202" s="134"/>
      <c r="M202" s="40">
        <v>198</v>
      </c>
      <c r="N202" s="86" t="str">
        <f t="shared" si="23"/>
        <v>0018C000</v>
      </c>
      <c r="O202" s="86" t="str">
        <f t="shared" si="24"/>
        <v>0018DFFF</v>
      </c>
      <c r="P202" s="97">
        <v>8</v>
      </c>
      <c r="Q202" s="136"/>
      <c r="R202" s="141"/>
      <c r="S202" s="136"/>
      <c r="T202" s="136"/>
      <c r="U202" s="128"/>
      <c r="V202" s="176"/>
      <c r="AA202" s="121"/>
    </row>
    <row r="203" spans="12:27" ht="15" hidden="1" customHeight="1" x14ac:dyDescent="0.25">
      <c r="L203" s="134"/>
      <c r="M203" s="40">
        <v>199</v>
      </c>
      <c r="N203" s="86" t="str">
        <f t="shared" si="23"/>
        <v>0018E000</v>
      </c>
      <c r="O203" s="86" t="str">
        <f t="shared" si="24"/>
        <v>0018FFFF</v>
      </c>
      <c r="P203" s="97">
        <v>8</v>
      </c>
      <c r="Q203" s="136"/>
      <c r="R203" s="141"/>
      <c r="S203" s="136"/>
      <c r="T203" s="136"/>
      <c r="U203" s="128"/>
      <c r="V203" s="176"/>
      <c r="AA203" s="121"/>
    </row>
    <row r="204" spans="12:27" ht="15" hidden="1" customHeight="1" x14ac:dyDescent="0.25">
      <c r="L204" s="134"/>
      <c r="M204" s="40">
        <v>200</v>
      </c>
      <c r="N204" s="86" t="str">
        <f t="shared" si="23"/>
        <v>00190000</v>
      </c>
      <c r="O204" s="86" t="str">
        <f t="shared" si="24"/>
        <v>00191FFF</v>
      </c>
      <c r="P204" s="97">
        <v>8</v>
      </c>
      <c r="Q204" s="136"/>
      <c r="R204" s="141"/>
      <c r="S204" s="136"/>
      <c r="T204" s="136"/>
      <c r="U204" s="128"/>
      <c r="V204" s="176"/>
      <c r="AA204" s="121"/>
    </row>
    <row r="205" spans="12:27" ht="15" hidden="1" customHeight="1" x14ac:dyDescent="0.25">
      <c r="L205" s="134"/>
      <c r="M205" s="40">
        <v>201</v>
      </c>
      <c r="N205" s="86" t="str">
        <f t="shared" si="23"/>
        <v>00192000</v>
      </c>
      <c r="O205" s="86" t="str">
        <f t="shared" si="24"/>
        <v>00193FFF</v>
      </c>
      <c r="P205" s="97">
        <v>8</v>
      </c>
      <c r="Q205" s="136"/>
      <c r="R205" s="141"/>
      <c r="S205" s="136"/>
      <c r="T205" s="136"/>
      <c r="U205" s="128"/>
      <c r="V205" s="176"/>
      <c r="AA205" s="121"/>
    </row>
    <row r="206" spans="12:27" ht="15" hidden="1" customHeight="1" x14ac:dyDescent="0.25">
      <c r="L206" s="134"/>
      <c r="M206" s="40">
        <v>202</v>
      </c>
      <c r="N206" s="86" t="str">
        <f t="shared" si="23"/>
        <v>00194000</v>
      </c>
      <c r="O206" s="86" t="str">
        <f t="shared" si="24"/>
        <v>00195FFF</v>
      </c>
      <c r="P206" s="97">
        <v>8</v>
      </c>
      <c r="Q206" s="136"/>
      <c r="R206" s="141"/>
      <c r="S206" s="136"/>
      <c r="T206" s="136"/>
      <c r="U206" s="128"/>
      <c r="V206" s="176"/>
      <c r="AA206" s="121"/>
    </row>
    <row r="207" spans="12:27" ht="15" hidden="1" customHeight="1" x14ac:dyDescent="0.25">
      <c r="L207" s="134"/>
      <c r="M207" s="40">
        <v>203</v>
      </c>
      <c r="N207" s="86" t="str">
        <f t="shared" si="23"/>
        <v>00196000</v>
      </c>
      <c r="O207" s="86" t="str">
        <f t="shared" si="24"/>
        <v>00197FFF</v>
      </c>
      <c r="P207" s="97">
        <v>8</v>
      </c>
      <c r="Q207" s="136"/>
      <c r="R207" s="141"/>
      <c r="S207" s="136"/>
      <c r="T207" s="136"/>
      <c r="U207" s="128"/>
      <c r="V207" s="176"/>
      <c r="AA207" s="121"/>
    </row>
    <row r="208" spans="12:27" ht="15" hidden="1" customHeight="1" x14ac:dyDescent="0.25">
      <c r="L208" s="134"/>
      <c r="M208" s="40">
        <v>204</v>
      </c>
      <c r="N208" s="86" t="str">
        <f t="shared" si="23"/>
        <v>00198000</v>
      </c>
      <c r="O208" s="86" t="str">
        <f t="shared" si="24"/>
        <v>00199FFF</v>
      </c>
      <c r="P208" s="97">
        <v>8</v>
      </c>
      <c r="Q208" s="136"/>
      <c r="R208" s="141"/>
      <c r="S208" s="136"/>
      <c r="T208" s="136"/>
      <c r="U208" s="128"/>
      <c r="V208" s="176"/>
      <c r="AA208" s="121"/>
    </row>
    <row r="209" spans="12:27" ht="15" hidden="1" customHeight="1" x14ac:dyDescent="0.25">
      <c r="L209" s="134"/>
      <c r="M209" s="40">
        <v>205</v>
      </c>
      <c r="N209" s="86" t="str">
        <f t="shared" si="23"/>
        <v>0019A000</v>
      </c>
      <c r="O209" s="86" t="str">
        <f t="shared" si="24"/>
        <v>0019BFFF</v>
      </c>
      <c r="P209" s="97">
        <v>8</v>
      </c>
      <c r="Q209" s="136"/>
      <c r="R209" s="141"/>
      <c r="S209" s="136"/>
      <c r="T209" s="136"/>
      <c r="U209" s="128"/>
      <c r="V209" s="176"/>
      <c r="AA209" s="121"/>
    </row>
    <row r="210" spans="12:27" ht="15" hidden="1" customHeight="1" x14ac:dyDescent="0.25">
      <c r="L210" s="134"/>
      <c r="M210" s="40">
        <v>206</v>
      </c>
      <c r="N210" s="86" t="str">
        <f t="shared" si="23"/>
        <v>0019C000</v>
      </c>
      <c r="O210" s="86" t="str">
        <f t="shared" si="24"/>
        <v>0019DFFF</v>
      </c>
      <c r="P210" s="97">
        <v>8</v>
      </c>
      <c r="Q210" s="136"/>
      <c r="R210" s="141"/>
      <c r="S210" s="136"/>
      <c r="T210" s="136"/>
      <c r="U210" s="128"/>
      <c r="V210" s="176"/>
      <c r="AA210" s="121"/>
    </row>
    <row r="211" spans="12:27" ht="15" hidden="1" customHeight="1" x14ac:dyDescent="0.25">
      <c r="L211" s="134"/>
      <c r="M211" s="40">
        <v>207</v>
      </c>
      <c r="N211" s="86" t="str">
        <f t="shared" si="23"/>
        <v>0019E000</v>
      </c>
      <c r="O211" s="86" t="str">
        <f t="shared" si="24"/>
        <v>0019FFFF</v>
      </c>
      <c r="P211" s="97">
        <v>8</v>
      </c>
      <c r="Q211" s="136"/>
      <c r="R211" s="141"/>
      <c r="S211" s="136"/>
      <c r="T211" s="136"/>
      <c r="U211" s="128"/>
      <c r="V211" s="176"/>
      <c r="AA211" s="121"/>
    </row>
    <row r="212" spans="12:27" ht="15" hidden="1" customHeight="1" x14ac:dyDescent="0.25">
      <c r="L212" s="134"/>
      <c r="M212" s="40">
        <v>208</v>
      </c>
      <c r="N212" s="86" t="str">
        <f t="shared" si="23"/>
        <v>001A0000</v>
      </c>
      <c r="O212" s="86" t="str">
        <f t="shared" si="24"/>
        <v>001A1FFF</v>
      </c>
      <c r="P212" s="97">
        <v>8</v>
      </c>
      <c r="Q212" s="136"/>
      <c r="R212" s="141"/>
      <c r="S212" s="136"/>
      <c r="T212" s="136"/>
      <c r="U212" s="128"/>
      <c r="V212" s="176"/>
      <c r="AA212" s="121"/>
    </row>
    <row r="213" spans="12:27" ht="15" hidden="1" customHeight="1" x14ac:dyDescent="0.25">
      <c r="L213" s="134"/>
      <c r="M213" s="40">
        <v>209</v>
      </c>
      <c r="N213" s="86" t="str">
        <f t="shared" si="23"/>
        <v>001A2000</v>
      </c>
      <c r="O213" s="86" t="str">
        <f t="shared" si="24"/>
        <v>001A3FFF</v>
      </c>
      <c r="P213" s="97">
        <v>8</v>
      </c>
      <c r="Q213" s="136"/>
      <c r="R213" s="141"/>
      <c r="S213" s="136"/>
      <c r="T213" s="136"/>
      <c r="U213" s="128"/>
      <c r="V213" s="176"/>
      <c r="AA213" s="121"/>
    </row>
    <row r="214" spans="12:27" ht="15" hidden="1" customHeight="1" x14ac:dyDescent="0.25">
      <c r="L214" s="134"/>
      <c r="M214" s="40">
        <v>210</v>
      </c>
      <c r="N214" s="86" t="str">
        <f t="shared" si="23"/>
        <v>001A4000</v>
      </c>
      <c r="O214" s="86" t="str">
        <f t="shared" si="24"/>
        <v>001A5FFF</v>
      </c>
      <c r="P214" s="97">
        <v>8</v>
      </c>
      <c r="Q214" s="136"/>
      <c r="R214" s="141"/>
      <c r="S214" s="136"/>
      <c r="T214" s="136"/>
      <c r="U214" s="128"/>
      <c r="V214" s="176"/>
      <c r="AA214" s="121"/>
    </row>
    <row r="215" spans="12:27" ht="15" hidden="1" customHeight="1" x14ac:dyDescent="0.25">
      <c r="L215" s="134"/>
      <c r="M215" s="40">
        <v>211</v>
      </c>
      <c r="N215" s="86" t="str">
        <f t="shared" si="23"/>
        <v>001A6000</v>
      </c>
      <c r="O215" s="86" t="str">
        <f t="shared" si="24"/>
        <v>001A7FFF</v>
      </c>
      <c r="P215" s="97">
        <v>8</v>
      </c>
      <c r="Q215" s="136"/>
      <c r="R215" s="141"/>
      <c r="S215" s="136"/>
      <c r="T215" s="136"/>
      <c r="U215" s="128"/>
      <c r="V215" s="176"/>
      <c r="AA215" s="121"/>
    </row>
    <row r="216" spans="12:27" ht="15" hidden="1" customHeight="1" x14ac:dyDescent="0.25">
      <c r="L216" s="134"/>
      <c r="M216" s="40">
        <v>212</v>
      </c>
      <c r="N216" s="86" t="str">
        <f t="shared" si="23"/>
        <v>001A8000</v>
      </c>
      <c r="O216" s="86" t="str">
        <f t="shared" si="24"/>
        <v>001A9FFF</v>
      </c>
      <c r="P216" s="97">
        <v>8</v>
      </c>
      <c r="Q216" s="136"/>
      <c r="R216" s="141"/>
      <c r="S216" s="136"/>
      <c r="T216" s="136"/>
      <c r="U216" s="128"/>
      <c r="V216" s="176"/>
      <c r="AA216" s="121"/>
    </row>
    <row r="217" spans="12:27" ht="15" hidden="1" customHeight="1" x14ac:dyDescent="0.25">
      <c r="L217" s="134"/>
      <c r="M217" s="40">
        <v>213</v>
      </c>
      <c r="N217" s="86" t="str">
        <f t="shared" si="23"/>
        <v>001AA000</v>
      </c>
      <c r="O217" s="86" t="str">
        <f t="shared" si="24"/>
        <v>001ABFFF</v>
      </c>
      <c r="P217" s="97">
        <v>8</v>
      </c>
      <c r="Q217" s="136"/>
      <c r="R217" s="141"/>
      <c r="S217" s="136"/>
      <c r="T217" s="136"/>
      <c r="U217" s="128"/>
      <c r="V217" s="176"/>
      <c r="AA217" s="121"/>
    </row>
    <row r="218" spans="12:27" ht="15" hidden="1" customHeight="1" x14ac:dyDescent="0.25">
      <c r="L218" s="134"/>
      <c r="M218" s="40">
        <v>214</v>
      </c>
      <c r="N218" s="86" t="str">
        <f t="shared" si="23"/>
        <v>001AC000</v>
      </c>
      <c r="O218" s="86" t="str">
        <f t="shared" si="24"/>
        <v>001ADFFF</v>
      </c>
      <c r="P218" s="97">
        <v>8</v>
      </c>
      <c r="Q218" s="136"/>
      <c r="R218" s="141"/>
      <c r="S218" s="136"/>
      <c r="T218" s="136"/>
      <c r="U218" s="128"/>
      <c r="V218" s="176"/>
      <c r="AA218" s="121"/>
    </row>
    <row r="219" spans="12:27" ht="15" hidden="1" customHeight="1" x14ac:dyDescent="0.25">
      <c r="L219" s="134"/>
      <c r="M219" s="40">
        <v>215</v>
      </c>
      <c r="N219" s="86" t="str">
        <f t="shared" si="23"/>
        <v>001AE000</v>
      </c>
      <c r="O219" s="86" t="str">
        <f t="shared" si="24"/>
        <v>001AFFFF</v>
      </c>
      <c r="P219" s="97">
        <v>8</v>
      </c>
      <c r="Q219" s="136"/>
      <c r="R219" s="141"/>
      <c r="S219" s="136"/>
      <c r="T219" s="136"/>
      <c r="U219" s="128"/>
      <c r="V219" s="176"/>
      <c r="AA219" s="121"/>
    </row>
    <row r="220" spans="12:27" ht="15" hidden="1" customHeight="1" x14ac:dyDescent="0.25">
      <c r="L220" s="134"/>
      <c r="M220" s="40">
        <v>216</v>
      </c>
      <c r="N220" s="86" t="str">
        <f t="shared" si="23"/>
        <v>001B0000</v>
      </c>
      <c r="O220" s="86" t="str">
        <f t="shared" si="24"/>
        <v>001B1FFF</v>
      </c>
      <c r="P220" s="97">
        <v>8</v>
      </c>
      <c r="Q220" s="136"/>
      <c r="R220" s="141"/>
      <c r="S220" s="136"/>
      <c r="T220" s="136"/>
      <c r="U220" s="128"/>
      <c r="V220" s="176"/>
      <c r="AA220" s="121"/>
    </row>
    <row r="221" spans="12:27" ht="15" hidden="1" customHeight="1" x14ac:dyDescent="0.25">
      <c r="L221" s="134"/>
      <c r="M221" s="40">
        <v>217</v>
      </c>
      <c r="N221" s="86" t="str">
        <f t="shared" si="23"/>
        <v>001B2000</v>
      </c>
      <c r="O221" s="86" t="str">
        <f t="shared" si="24"/>
        <v>001B3FFF</v>
      </c>
      <c r="P221" s="97">
        <v>8</v>
      </c>
      <c r="Q221" s="136"/>
      <c r="R221" s="141"/>
      <c r="S221" s="136"/>
      <c r="T221" s="136"/>
      <c r="U221" s="128"/>
      <c r="V221" s="176"/>
      <c r="AA221" s="121"/>
    </row>
    <row r="222" spans="12:27" ht="15" hidden="1" customHeight="1" x14ac:dyDescent="0.25">
      <c r="L222" s="134"/>
      <c r="M222" s="40">
        <v>218</v>
      </c>
      <c r="N222" s="86" t="str">
        <f t="shared" si="23"/>
        <v>001B4000</v>
      </c>
      <c r="O222" s="86" t="str">
        <f t="shared" si="24"/>
        <v>001B5FFF</v>
      </c>
      <c r="P222" s="97">
        <v>8</v>
      </c>
      <c r="Q222" s="136"/>
      <c r="R222" s="141"/>
      <c r="S222" s="136"/>
      <c r="T222" s="136"/>
      <c r="U222" s="128"/>
      <c r="V222" s="176"/>
      <c r="AA222" s="121"/>
    </row>
    <row r="223" spans="12:27" ht="15" hidden="1" customHeight="1" x14ac:dyDescent="0.25">
      <c r="L223" s="134"/>
      <c r="M223" s="40">
        <v>219</v>
      </c>
      <c r="N223" s="86" t="str">
        <f t="shared" si="23"/>
        <v>001B6000</v>
      </c>
      <c r="O223" s="86" t="str">
        <f t="shared" si="24"/>
        <v>001B7FFF</v>
      </c>
      <c r="P223" s="97">
        <v>8</v>
      </c>
      <c r="Q223" s="136"/>
      <c r="R223" s="141"/>
      <c r="S223" s="136"/>
      <c r="T223" s="136"/>
      <c r="U223" s="128"/>
      <c r="V223" s="176"/>
      <c r="AA223" s="121"/>
    </row>
    <row r="224" spans="12:27" ht="15" hidden="1" customHeight="1" x14ac:dyDescent="0.25">
      <c r="L224" s="134"/>
      <c r="M224" s="40">
        <v>220</v>
      </c>
      <c r="N224" s="86" t="str">
        <f t="shared" si="23"/>
        <v>001B8000</v>
      </c>
      <c r="O224" s="86" t="str">
        <f t="shared" si="24"/>
        <v>001B9FFF</v>
      </c>
      <c r="P224" s="97">
        <v>8</v>
      </c>
      <c r="Q224" s="136"/>
      <c r="R224" s="141"/>
      <c r="S224" s="136"/>
      <c r="T224" s="136"/>
      <c r="U224" s="128"/>
      <c r="V224" s="176"/>
      <c r="AA224" s="121"/>
    </row>
    <row r="225" spans="12:27" ht="15" hidden="1" customHeight="1" x14ac:dyDescent="0.25">
      <c r="L225" s="134"/>
      <c r="M225" s="40">
        <v>221</v>
      </c>
      <c r="N225" s="86" t="str">
        <f t="shared" si="23"/>
        <v>001BA000</v>
      </c>
      <c r="O225" s="86" t="str">
        <f t="shared" si="24"/>
        <v>001BBFFF</v>
      </c>
      <c r="P225" s="97">
        <v>8</v>
      </c>
      <c r="Q225" s="136"/>
      <c r="R225" s="141"/>
      <c r="S225" s="136"/>
      <c r="T225" s="136"/>
      <c r="U225" s="128"/>
      <c r="V225" s="176"/>
      <c r="AA225" s="121"/>
    </row>
    <row r="226" spans="12:27" ht="15" hidden="1" customHeight="1" x14ac:dyDescent="0.25">
      <c r="L226" s="134"/>
      <c r="M226" s="40">
        <v>222</v>
      </c>
      <c r="N226" s="86" t="str">
        <f t="shared" si="23"/>
        <v>001BC000</v>
      </c>
      <c r="O226" s="86" t="str">
        <f t="shared" si="24"/>
        <v>001BDFFF</v>
      </c>
      <c r="P226" s="97">
        <v>8</v>
      </c>
      <c r="Q226" s="136"/>
      <c r="R226" s="141"/>
      <c r="S226" s="136"/>
      <c r="T226" s="136"/>
      <c r="U226" s="128"/>
      <c r="V226" s="176"/>
      <c r="AA226" s="121"/>
    </row>
    <row r="227" spans="12:27" ht="15" hidden="1" customHeight="1" x14ac:dyDescent="0.25">
      <c r="L227" s="134"/>
      <c r="M227" s="40">
        <v>223</v>
      </c>
      <c r="N227" s="86" t="str">
        <f t="shared" si="23"/>
        <v>001BE000</v>
      </c>
      <c r="O227" s="86" t="str">
        <f t="shared" si="24"/>
        <v>001BFFFF</v>
      </c>
      <c r="P227" s="97">
        <v>8</v>
      </c>
      <c r="Q227" s="136"/>
      <c r="R227" s="141"/>
      <c r="S227" s="136"/>
      <c r="T227" s="136"/>
      <c r="U227" s="128"/>
      <c r="V227" s="176"/>
      <c r="AA227" s="121"/>
    </row>
    <row r="228" spans="12:27" ht="15" hidden="1" customHeight="1" x14ac:dyDescent="0.25">
      <c r="L228" s="134"/>
      <c r="M228" s="40">
        <v>224</v>
      </c>
      <c r="N228" s="86" t="str">
        <f t="shared" si="23"/>
        <v>001C0000</v>
      </c>
      <c r="O228" s="86" t="str">
        <f t="shared" si="24"/>
        <v>001C1FFF</v>
      </c>
      <c r="P228" s="97">
        <v>8</v>
      </c>
      <c r="Q228" s="136"/>
      <c r="R228" s="141"/>
      <c r="S228" s="136"/>
      <c r="T228" s="136"/>
      <c r="U228" s="128"/>
      <c r="V228" s="176"/>
      <c r="AA228" s="121"/>
    </row>
    <row r="229" spans="12:27" ht="15" hidden="1" customHeight="1" x14ac:dyDescent="0.25">
      <c r="L229" s="134"/>
      <c r="M229" s="40">
        <v>225</v>
      </c>
      <c r="N229" s="86" t="str">
        <f t="shared" si="23"/>
        <v>001C2000</v>
      </c>
      <c r="O229" s="86" t="str">
        <f t="shared" si="24"/>
        <v>001C3FFF</v>
      </c>
      <c r="P229" s="97">
        <v>8</v>
      </c>
      <c r="Q229" s="136"/>
      <c r="R229" s="141"/>
      <c r="S229" s="136"/>
      <c r="T229" s="136"/>
      <c r="U229" s="128"/>
      <c r="V229" s="176"/>
      <c r="AA229" s="121"/>
    </row>
    <row r="230" spans="12:27" ht="15" hidden="1" customHeight="1" x14ac:dyDescent="0.25">
      <c r="L230" s="134"/>
      <c r="M230" s="40">
        <v>226</v>
      </c>
      <c r="N230" s="86" t="str">
        <f t="shared" ref="N230:N259" si="25">DEC2HEX(M230*HEX2DEC($P$2),8)</f>
        <v>001C4000</v>
      </c>
      <c r="O230" s="86" t="str">
        <f t="shared" si="24"/>
        <v>001C5FFF</v>
      </c>
      <c r="P230" s="97">
        <v>8</v>
      </c>
      <c r="Q230" s="136"/>
      <c r="R230" s="141"/>
      <c r="S230" s="136"/>
      <c r="T230" s="136"/>
      <c r="U230" s="128"/>
      <c r="V230" s="176"/>
      <c r="AA230" s="121"/>
    </row>
    <row r="231" spans="12:27" ht="15" hidden="1" customHeight="1" x14ac:dyDescent="0.25">
      <c r="L231" s="134"/>
      <c r="M231" s="40">
        <v>227</v>
      </c>
      <c r="N231" s="86" t="str">
        <f t="shared" si="25"/>
        <v>001C6000</v>
      </c>
      <c r="O231" s="86" t="str">
        <f t="shared" si="24"/>
        <v>001C7FFF</v>
      </c>
      <c r="P231" s="97">
        <v>8</v>
      </c>
      <c r="Q231" s="136"/>
      <c r="R231" s="141"/>
      <c r="S231" s="136"/>
      <c r="T231" s="136"/>
      <c r="U231" s="128"/>
      <c r="V231" s="176"/>
      <c r="AA231" s="121"/>
    </row>
    <row r="232" spans="12:27" ht="15" hidden="1" customHeight="1" x14ac:dyDescent="0.25">
      <c r="L232" s="134"/>
      <c r="M232" s="40">
        <v>228</v>
      </c>
      <c r="N232" s="86" t="str">
        <f t="shared" si="25"/>
        <v>001C8000</v>
      </c>
      <c r="O232" s="86" t="str">
        <f t="shared" si="24"/>
        <v>001C9FFF</v>
      </c>
      <c r="P232" s="97">
        <v>8</v>
      </c>
      <c r="Q232" s="136"/>
      <c r="R232" s="141"/>
      <c r="S232" s="136"/>
      <c r="T232" s="136"/>
      <c r="U232" s="128"/>
      <c r="V232" s="176"/>
      <c r="AA232" s="121"/>
    </row>
    <row r="233" spans="12:27" ht="15" hidden="1" customHeight="1" x14ac:dyDescent="0.25">
      <c r="L233" s="134"/>
      <c r="M233" s="40">
        <v>229</v>
      </c>
      <c r="N233" s="86" t="str">
        <f t="shared" si="25"/>
        <v>001CA000</v>
      </c>
      <c r="O233" s="86" t="str">
        <f t="shared" si="24"/>
        <v>001CBFFF</v>
      </c>
      <c r="P233" s="97">
        <v>8</v>
      </c>
      <c r="Q233" s="136"/>
      <c r="R233" s="141"/>
      <c r="S233" s="136"/>
      <c r="T233" s="136"/>
      <c r="U233" s="128"/>
      <c r="V233" s="176"/>
      <c r="AA233" s="121"/>
    </row>
    <row r="234" spans="12:27" ht="15" hidden="1" customHeight="1" x14ac:dyDescent="0.25">
      <c r="L234" s="134"/>
      <c r="M234" s="40">
        <v>230</v>
      </c>
      <c r="N234" s="86" t="str">
        <f t="shared" si="25"/>
        <v>001CC000</v>
      </c>
      <c r="O234" s="86" t="str">
        <f t="shared" si="24"/>
        <v>001CDFFF</v>
      </c>
      <c r="P234" s="97">
        <v>8</v>
      </c>
      <c r="Q234" s="136"/>
      <c r="R234" s="141"/>
      <c r="S234" s="136"/>
      <c r="T234" s="136"/>
      <c r="U234" s="128"/>
      <c r="V234" s="176"/>
      <c r="AA234" s="121"/>
    </row>
    <row r="235" spans="12:27" ht="15" hidden="1" customHeight="1" x14ac:dyDescent="0.25">
      <c r="L235" s="134"/>
      <c r="M235" s="40">
        <v>231</v>
      </c>
      <c r="N235" s="86" t="str">
        <f t="shared" si="25"/>
        <v>001CE000</v>
      </c>
      <c r="O235" s="86" t="str">
        <f t="shared" si="24"/>
        <v>001CFFFF</v>
      </c>
      <c r="P235" s="97">
        <v>8</v>
      </c>
      <c r="Q235" s="136"/>
      <c r="R235" s="141"/>
      <c r="S235" s="136"/>
      <c r="T235" s="136"/>
      <c r="U235" s="128"/>
      <c r="V235" s="176"/>
      <c r="AA235" s="121"/>
    </row>
    <row r="236" spans="12:27" ht="15" hidden="1" customHeight="1" x14ac:dyDescent="0.25">
      <c r="L236" s="134"/>
      <c r="M236" s="40">
        <v>232</v>
      </c>
      <c r="N236" s="86" t="str">
        <f t="shared" si="25"/>
        <v>001D0000</v>
      </c>
      <c r="O236" s="86" t="str">
        <f t="shared" si="24"/>
        <v>001D1FFF</v>
      </c>
      <c r="P236" s="97">
        <v>8</v>
      </c>
      <c r="Q236" s="136"/>
      <c r="R236" s="141"/>
      <c r="S236" s="136"/>
      <c r="T236" s="136"/>
      <c r="U236" s="128"/>
      <c r="V236" s="176"/>
      <c r="AA236" s="121"/>
    </row>
    <row r="237" spans="12:27" ht="15" hidden="1" customHeight="1" x14ac:dyDescent="0.25">
      <c r="L237" s="134"/>
      <c r="M237" s="40">
        <v>233</v>
      </c>
      <c r="N237" s="86" t="str">
        <f t="shared" si="25"/>
        <v>001D2000</v>
      </c>
      <c r="O237" s="86" t="str">
        <f t="shared" si="24"/>
        <v>001D3FFF</v>
      </c>
      <c r="P237" s="97">
        <v>8</v>
      </c>
      <c r="Q237" s="136"/>
      <c r="R237" s="141"/>
      <c r="S237" s="136"/>
      <c r="T237" s="136"/>
      <c r="U237" s="128"/>
      <c r="V237" s="176"/>
      <c r="AA237" s="121"/>
    </row>
    <row r="238" spans="12:27" ht="15" hidden="1" customHeight="1" x14ac:dyDescent="0.25">
      <c r="L238" s="134"/>
      <c r="M238" s="40">
        <v>234</v>
      </c>
      <c r="N238" s="86" t="str">
        <f t="shared" si="25"/>
        <v>001D4000</v>
      </c>
      <c r="O238" s="86" t="str">
        <f t="shared" si="24"/>
        <v>001D5FFF</v>
      </c>
      <c r="P238" s="97">
        <v>8</v>
      </c>
      <c r="Q238" s="136"/>
      <c r="R238" s="141"/>
      <c r="S238" s="136"/>
      <c r="T238" s="136"/>
      <c r="U238" s="128"/>
      <c r="V238" s="176"/>
      <c r="AA238" s="121"/>
    </row>
    <row r="239" spans="12:27" ht="15" hidden="1" customHeight="1" x14ac:dyDescent="0.25">
      <c r="L239" s="134"/>
      <c r="M239" s="40">
        <v>235</v>
      </c>
      <c r="N239" s="86" t="str">
        <f t="shared" si="25"/>
        <v>001D6000</v>
      </c>
      <c r="O239" s="86" t="str">
        <f t="shared" si="24"/>
        <v>001D7FFF</v>
      </c>
      <c r="P239" s="97">
        <v>8</v>
      </c>
      <c r="Q239" s="136"/>
      <c r="R239" s="141"/>
      <c r="S239" s="136"/>
      <c r="T239" s="136"/>
      <c r="U239" s="128"/>
      <c r="V239" s="176"/>
      <c r="AA239" s="121"/>
    </row>
    <row r="240" spans="12:27" ht="15" hidden="1" customHeight="1" x14ac:dyDescent="0.25">
      <c r="L240" s="134"/>
      <c r="M240" s="40">
        <v>236</v>
      </c>
      <c r="N240" s="86" t="str">
        <f t="shared" si="25"/>
        <v>001D8000</v>
      </c>
      <c r="O240" s="86" t="str">
        <f t="shared" si="24"/>
        <v>001D9FFF</v>
      </c>
      <c r="P240" s="97">
        <v>8</v>
      </c>
      <c r="Q240" s="136"/>
      <c r="R240" s="141"/>
      <c r="S240" s="136"/>
      <c r="T240" s="136"/>
      <c r="U240" s="128"/>
      <c r="V240" s="176"/>
      <c r="AA240" s="121"/>
    </row>
    <row r="241" spans="12:27" ht="15" hidden="1" customHeight="1" x14ac:dyDescent="0.25">
      <c r="L241" s="134"/>
      <c r="M241" s="40">
        <v>237</v>
      </c>
      <c r="N241" s="86" t="str">
        <f t="shared" si="25"/>
        <v>001DA000</v>
      </c>
      <c r="O241" s="86" t="str">
        <f t="shared" si="24"/>
        <v>001DBFFF</v>
      </c>
      <c r="P241" s="97">
        <v>8</v>
      </c>
      <c r="Q241" s="136"/>
      <c r="R241" s="141"/>
      <c r="S241" s="136"/>
      <c r="T241" s="136"/>
      <c r="U241" s="128"/>
      <c r="V241" s="176"/>
      <c r="AA241" s="121"/>
    </row>
    <row r="242" spans="12:27" ht="15" hidden="1" customHeight="1" x14ac:dyDescent="0.25">
      <c r="L242" s="134"/>
      <c r="M242" s="40">
        <v>238</v>
      </c>
      <c r="N242" s="86" t="str">
        <f t="shared" si="25"/>
        <v>001DC000</v>
      </c>
      <c r="O242" s="86" t="str">
        <f t="shared" si="24"/>
        <v>001DDFFF</v>
      </c>
      <c r="P242" s="97">
        <v>8</v>
      </c>
      <c r="Q242" s="136"/>
      <c r="R242" s="141"/>
      <c r="S242" s="136"/>
      <c r="T242" s="136"/>
      <c r="U242" s="128"/>
      <c r="V242" s="176"/>
      <c r="AA242" s="121"/>
    </row>
    <row r="243" spans="12:27" ht="15" hidden="1" customHeight="1" x14ac:dyDescent="0.25">
      <c r="L243" s="134"/>
      <c r="M243" s="40">
        <v>239</v>
      </c>
      <c r="N243" s="86" t="str">
        <f t="shared" si="25"/>
        <v>001DE000</v>
      </c>
      <c r="O243" s="86" t="str">
        <f t="shared" si="24"/>
        <v>001DFFFF</v>
      </c>
      <c r="P243" s="97">
        <v>8</v>
      </c>
      <c r="Q243" s="136"/>
      <c r="R243" s="141"/>
      <c r="S243" s="136"/>
      <c r="T243" s="136"/>
      <c r="U243" s="128"/>
      <c r="V243" s="176"/>
      <c r="AA243" s="121"/>
    </row>
    <row r="244" spans="12:27" ht="15" hidden="1" customHeight="1" x14ac:dyDescent="0.25">
      <c r="L244" s="134"/>
      <c r="M244" s="40">
        <v>240</v>
      </c>
      <c r="N244" s="86" t="str">
        <f t="shared" si="25"/>
        <v>001E0000</v>
      </c>
      <c r="O244" s="86" t="str">
        <f t="shared" si="24"/>
        <v>001E1FFF</v>
      </c>
      <c r="P244" s="97">
        <v>8</v>
      </c>
      <c r="Q244" s="136"/>
      <c r="R244" s="141"/>
      <c r="S244" s="136"/>
      <c r="T244" s="136"/>
      <c r="U244" s="128"/>
      <c r="V244" s="176"/>
      <c r="AA244" s="121"/>
    </row>
    <row r="245" spans="12:27" ht="15" hidden="1" customHeight="1" x14ac:dyDescent="0.25">
      <c r="L245" s="134"/>
      <c r="M245" s="40">
        <v>241</v>
      </c>
      <c r="N245" s="86" t="str">
        <f t="shared" si="25"/>
        <v>001E2000</v>
      </c>
      <c r="O245" s="86" t="str">
        <f t="shared" si="24"/>
        <v>001E3FFF</v>
      </c>
      <c r="P245" s="97">
        <v>8</v>
      </c>
      <c r="Q245" s="136"/>
      <c r="R245" s="141"/>
      <c r="S245" s="136"/>
      <c r="T245" s="136"/>
      <c r="U245" s="128"/>
      <c r="V245" s="176"/>
      <c r="AA245" s="121"/>
    </row>
    <row r="246" spans="12:27" ht="15" hidden="1" customHeight="1" x14ac:dyDescent="0.25">
      <c r="L246" s="134"/>
      <c r="M246" s="40">
        <v>242</v>
      </c>
      <c r="N246" s="86" t="str">
        <f t="shared" si="25"/>
        <v>001E4000</v>
      </c>
      <c r="O246" s="86" t="str">
        <f t="shared" si="24"/>
        <v>001E5FFF</v>
      </c>
      <c r="P246" s="97">
        <v>8</v>
      </c>
      <c r="Q246" s="136"/>
      <c r="R246" s="141"/>
      <c r="S246" s="136"/>
      <c r="T246" s="136"/>
      <c r="U246" s="128"/>
      <c r="V246" s="176"/>
      <c r="AA246" s="121"/>
    </row>
    <row r="247" spans="12:27" ht="15" hidden="1" customHeight="1" x14ac:dyDescent="0.25">
      <c r="L247" s="134"/>
      <c r="M247" s="40">
        <v>243</v>
      </c>
      <c r="N247" s="86" t="str">
        <f t="shared" si="25"/>
        <v>001E6000</v>
      </c>
      <c r="O247" s="86" t="str">
        <f t="shared" si="24"/>
        <v>001E7FFF</v>
      </c>
      <c r="P247" s="97">
        <v>8</v>
      </c>
      <c r="Q247" s="136"/>
      <c r="R247" s="141"/>
      <c r="S247" s="136"/>
      <c r="T247" s="136"/>
      <c r="U247" s="128"/>
      <c r="V247" s="176"/>
      <c r="AA247" s="121"/>
    </row>
    <row r="248" spans="12:27" ht="15" hidden="1" customHeight="1" x14ac:dyDescent="0.25">
      <c r="L248" s="134"/>
      <c r="M248" s="40">
        <v>244</v>
      </c>
      <c r="N248" s="86" t="str">
        <f t="shared" si="25"/>
        <v>001E8000</v>
      </c>
      <c r="O248" s="86" t="str">
        <f t="shared" si="24"/>
        <v>001E9FFF</v>
      </c>
      <c r="P248" s="97">
        <v>8</v>
      </c>
      <c r="Q248" s="136"/>
      <c r="R248" s="141"/>
      <c r="S248" s="136"/>
      <c r="T248" s="136"/>
      <c r="U248" s="128"/>
      <c r="V248" s="176"/>
      <c r="AA248" s="121"/>
    </row>
    <row r="249" spans="12:27" ht="15" hidden="1" customHeight="1" x14ac:dyDescent="0.25">
      <c r="L249" s="134"/>
      <c r="M249" s="40">
        <v>245</v>
      </c>
      <c r="N249" s="86" t="str">
        <f t="shared" si="25"/>
        <v>001EA000</v>
      </c>
      <c r="O249" s="86" t="str">
        <f t="shared" si="24"/>
        <v>001EBFFF</v>
      </c>
      <c r="P249" s="97">
        <v>8</v>
      </c>
      <c r="Q249" s="136"/>
      <c r="R249" s="141"/>
      <c r="S249" s="136"/>
      <c r="T249" s="136"/>
      <c r="U249" s="128"/>
      <c r="V249" s="176"/>
      <c r="AA249" s="121"/>
    </row>
    <row r="250" spans="12:27" ht="15" hidden="1" customHeight="1" x14ac:dyDescent="0.25">
      <c r="L250" s="134"/>
      <c r="M250" s="40">
        <v>246</v>
      </c>
      <c r="N250" s="86" t="str">
        <f t="shared" si="25"/>
        <v>001EC000</v>
      </c>
      <c r="O250" s="86" t="str">
        <f t="shared" si="24"/>
        <v>001EDFFF</v>
      </c>
      <c r="P250" s="97">
        <v>8</v>
      </c>
      <c r="Q250" s="136"/>
      <c r="R250" s="141"/>
      <c r="S250" s="136"/>
      <c r="T250" s="136"/>
      <c r="U250" s="128"/>
      <c r="V250" s="176"/>
      <c r="AA250" s="121"/>
    </row>
    <row r="251" spans="12:27" ht="15" hidden="1" customHeight="1" x14ac:dyDescent="0.25">
      <c r="L251" s="134"/>
      <c r="M251" s="40">
        <v>247</v>
      </c>
      <c r="N251" s="86" t="str">
        <f t="shared" si="25"/>
        <v>001EE000</v>
      </c>
      <c r="O251" s="86" t="str">
        <f t="shared" si="24"/>
        <v>001EFFFF</v>
      </c>
      <c r="P251" s="97">
        <v>8</v>
      </c>
      <c r="Q251" s="136"/>
      <c r="R251" s="141"/>
      <c r="S251" s="136"/>
      <c r="T251" s="136"/>
      <c r="U251" s="128"/>
      <c r="V251" s="176"/>
      <c r="AA251" s="121"/>
    </row>
    <row r="252" spans="12:27" x14ac:dyDescent="0.25">
      <c r="L252" s="134"/>
      <c r="M252" s="40">
        <v>248</v>
      </c>
      <c r="N252" s="86" t="str">
        <f t="shared" si="25"/>
        <v>001F0000</v>
      </c>
      <c r="O252" s="86" t="str">
        <f t="shared" si="24"/>
        <v>001F1FFF</v>
      </c>
      <c r="P252" s="97">
        <v>8</v>
      </c>
      <c r="Q252" s="136"/>
      <c r="R252" s="141"/>
      <c r="S252" s="136"/>
      <c r="T252" s="136"/>
      <c r="U252" s="128"/>
      <c r="V252" s="176"/>
      <c r="AA252" s="121"/>
    </row>
    <row r="253" spans="12:27" ht="15.75" thickBot="1" x14ac:dyDescent="0.3">
      <c r="L253" s="134"/>
      <c r="M253" s="40">
        <v>249</v>
      </c>
      <c r="N253" s="86" t="str">
        <f t="shared" si="25"/>
        <v>001F2000</v>
      </c>
      <c r="O253" s="86" t="str">
        <f t="shared" si="24"/>
        <v>001F3FFF</v>
      </c>
      <c r="P253" s="97">
        <v>8</v>
      </c>
      <c r="Q253" s="137"/>
      <c r="R253" s="142"/>
      <c r="S253" s="137"/>
      <c r="T253" s="137"/>
      <c r="U253" s="128"/>
      <c r="V253" s="177"/>
      <c r="AA253" s="122"/>
    </row>
    <row r="254" spans="12:27" x14ac:dyDescent="0.25">
      <c r="L254" s="134"/>
      <c r="M254" s="40">
        <v>250</v>
      </c>
      <c r="N254" s="86" t="str">
        <f t="shared" si="25"/>
        <v>001F4000</v>
      </c>
      <c r="O254" s="86" t="str">
        <f t="shared" si="24"/>
        <v>001F5FFF</v>
      </c>
      <c r="P254" s="97">
        <v>8</v>
      </c>
      <c r="Q254" s="182">
        <f>SUM(P254:P259)</f>
        <v>48</v>
      </c>
      <c r="R254" s="184" t="s">
        <v>84</v>
      </c>
      <c r="S254" s="94" t="s">
        <v>47</v>
      </c>
      <c r="T254" s="155" t="s">
        <v>9</v>
      </c>
      <c r="U254" s="105" t="str">
        <f t="shared" ref="U254:U257" si="26">N254</f>
        <v>001F4000</v>
      </c>
      <c r="V254" s="101" t="s">
        <v>49</v>
      </c>
    </row>
    <row r="255" spans="12:27" x14ac:dyDescent="0.25">
      <c r="L255" s="134"/>
      <c r="M255" s="40">
        <v>251</v>
      </c>
      <c r="N255" s="86" t="str">
        <f t="shared" si="25"/>
        <v>001F6000</v>
      </c>
      <c r="O255" s="86" t="str">
        <f t="shared" si="24"/>
        <v>001F7FFF</v>
      </c>
      <c r="P255" s="97">
        <v>8</v>
      </c>
      <c r="Q255" s="182"/>
      <c r="R255" s="185"/>
      <c r="S255" s="93" t="s">
        <v>48</v>
      </c>
      <c r="T255" s="178"/>
      <c r="U255" s="49" t="str">
        <f t="shared" si="26"/>
        <v>001F6000</v>
      </c>
      <c r="V255" s="50" t="s">
        <v>49</v>
      </c>
    </row>
    <row r="256" spans="12:27" x14ac:dyDescent="0.25">
      <c r="L256" s="134"/>
      <c r="M256" s="40">
        <v>252</v>
      </c>
      <c r="N256" s="86" t="str">
        <f t="shared" si="25"/>
        <v>001F8000</v>
      </c>
      <c r="O256" s="86" t="str">
        <f t="shared" si="24"/>
        <v>001F9FFF</v>
      </c>
      <c r="P256" s="97">
        <v>8</v>
      </c>
      <c r="Q256" s="182"/>
      <c r="R256" s="179" t="s">
        <v>73</v>
      </c>
      <c r="S256" s="57" t="s">
        <v>46</v>
      </c>
      <c r="T256" s="181" t="s">
        <v>73</v>
      </c>
      <c r="U256" s="51" t="str">
        <f t="shared" si="26"/>
        <v>001F8000</v>
      </c>
      <c r="V256" s="52" t="s">
        <v>73</v>
      </c>
    </row>
    <row r="257" spans="12:22" x14ac:dyDescent="0.25">
      <c r="L257" s="134"/>
      <c r="M257" s="40">
        <v>253</v>
      </c>
      <c r="N257" s="86" t="str">
        <f t="shared" si="25"/>
        <v>001FA000</v>
      </c>
      <c r="O257" s="86" t="str">
        <f t="shared" si="24"/>
        <v>001FBFFF</v>
      </c>
      <c r="P257" s="97">
        <v>8</v>
      </c>
      <c r="Q257" s="182"/>
      <c r="R257" s="180"/>
      <c r="S257" s="57" t="s">
        <v>46</v>
      </c>
      <c r="T257" s="181"/>
      <c r="U257" s="51" t="str">
        <f t="shared" si="26"/>
        <v>001FA000</v>
      </c>
      <c r="V257" s="52" t="s">
        <v>73</v>
      </c>
    </row>
    <row r="258" spans="12:22" x14ac:dyDescent="0.25">
      <c r="L258" s="135"/>
      <c r="M258" s="40">
        <v>254</v>
      </c>
      <c r="N258" s="86" t="str">
        <f t="shared" si="25"/>
        <v>001FC000</v>
      </c>
      <c r="O258" s="86" t="str">
        <f t="shared" si="24"/>
        <v>001FDFFF</v>
      </c>
      <c r="P258" s="97">
        <v>8</v>
      </c>
      <c r="Q258" s="182"/>
      <c r="R258" s="98" t="s">
        <v>6</v>
      </c>
      <c r="S258" s="93" t="s">
        <v>11</v>
      </c>
      <c r="T258" s="74" t="s">
        <v>86</v>
      </c>
      <c r="U258" s="49" t="str">
        <f>N258</f>
        <v>001FC000</v>
      </c>
      <c r="V258" s="50" t="s">
        <v>8</v>
      </c>
    </row>
    <row r="259" spans="12:22" ht="15.75" thickBot="1" x14ac:dyDescent="0.3">
      <c r="L259" s="69">
        <f t="shared" ref="L259" si="27">(HEX2DEC(O259)+1)/1024</f>
        <v>2048</v>
      </c>
      <c r="M259" s="40">
        <v>255</v>
      </c>
      <c r="N259" s="86" t="str">
        <f t="shared" si="25"/>
        <v>001FE000</v>
      </c>
      <c r="O259" s="86" t="str">
        <f t="shared" si="24"/>
        <v>001FFFFF</v>
      </c>
      <c r="P259" s="97">
        <v>8</v>
      </c>
      <c r="Q259" s="183"/>
      <c r="R259" s="99" t="s">
        <v>73</v>
      </c>
      <c r="S259" s="100" t="s">
        <v>85</v>
      </c>
      <c r="T259" s="102" t="s">
        <v>87</v>
      </c>
      <c r="U259" s="49" t="str">
        <f t="shared" ref="U259:U262" si="28">DEC2HEX((HEX2DEC(U258)+1024),8)</f>
        <v>001FC400</v>
      </c>
      <c r="V259" s="50" t="s">
        <v>8</v>
      </c>
    </row>
    <row r="260" spans="12:22" x14ac:dyDescent="0.25">
      <c r="P260" s="65"/>
      <c r="U260" s="49" t="str">
        <f t="shared" si="28"/>
        <v>001FC800</v>
      </c>
      <c r="V260" s="50" t="s">
        <v>8</v>
      </c>
    </row>
    <row r="261" spans="12:22" x14ac:dyDescent="0.25">
      <c r="P261" s="65"/>
      <c r="U261" s="49" t="str">
        <f t="shared" si="28"/>
        <v>001FCC00</v>
      </c>
      <c r="V261" s="50" t="s">
        <v>8</v>
      </c>
    </row>
    <row r="262" spans="12:22" x14ac:dyDescent="0.25">
      <c r="P262" s="65"/>
      <c r="U262" s="49" t="str">
        <f t="shared" si="28"/>
        <v>001FD000</v>
      </c>
      <c r="V262" s="53" t="s">
        <v>73</v>
      </c>
    </row>
    <row r="263" spans="12:22" x14ac:dyDescent="0.25">
      <c r="P263" s="65"/>
      <c r="U263" s="49" t="str">
        <f>DEC2HEX((HEX2DEC(U262)+256),8)</f>
        <v>001FD100</v>
      </c>
      <c r="V263" s="50" t="s">
        <v>75</v>
      </c>
    </row>
    <row r="264" spans="12:22" x14ac:dyDescent="0.25">
      <c r="P264" s="65"/>
      <c r="U264" s="49" t="str">
        <f>DEC2HEX((HEX2DEC(U263)+4),8)</f>
        <v>001FD104</v>
      </c>
      <c r="V264" s="50" t="s">
        <v>77</v>
      </c>
    </row>
    <row r="265" spans="12:22" x14ac:dyDescent="0.25">
      <c r="P265" s="65"/>
      <c r="U265" s="49" t="str">
        <f>DEC2HEX((HEX2DEC(U264)+256-4),8)</f>
        <v>001FD200</v>
      </c>
      <c r="V265" s="50" t="s">
        <v>79</v>
      </c>
    </row>
    <row r="266" spans="12:22" x14ac:dyDescent="0.25">
      <c r="P266" s="65"/>
      <c r="U266" s="49" t="str">
        <f>DEC2HEX((HEX2DEC(U265)+256),8)</f>
        <v>001FD300</v>
      </c>
      <c r="V266" s="50" t="s">
        <v>81</v>
      </c>
    </row>
    <row r="267" spans="12:22" x14ac:dyDescent="0.25">
      <c r="P267" s="65"/>
      <c r="U267" s="49" t="str">
        <f t="shared" ref="U267" si="29">DEC2HEX((HEX2DEC(U266)+256),8)</f>
        <v>001FD400</v>
      </c>
      <c r="V267" s="50" t="s">
        <v>83</v>
      </c>
    </row>
    <row r="268" spans="12:22" x14ac:dyDescent="0.25">
      <c r="P268" s="65"/>
    </row>
    <row r="269" spans="12:22" x14ac:dyDescent="0.25">
      <c r="P269" s="65"/>
    </row>
    <row r="270" spans="12:22" x14ac:dyDescent="0.25">
      <c r="P270" s="65"/>
    </row>
    <row r="271" spans="12:22" x14ac:dyDescent="0.25">
      <c r="P271" s="65"/>
    </row>
    <row r="272" spans="12:22" x14ac:dyDescent="0.25">
      <c r="P272" s="65"/>
    </row>
    <row r="273" spans="16:16" x14ac:dyDescent="0.25">
      <c r="P273" s="65"/>
    </row>
    <row r="274" spans="16:16" x14ac:dyDescent="0.25">
      <c r="P274" s="65"/>
    </row>
    <row r="275" spans="16:16" x14ac:dyDescent="0.25">
      <c r="P275" s="65"/>
    </row>
    <row r="276" spans="16:16" x14ac:dyDescent="0.25">
      <c r="P276" s="65"/>
    </row>
    <row r="277" spans="16:16" x14ac:dyDescent="0.25">
      <c r="P277" s="65"/>
    </row>
    <row r="278" spans="16:16" x14ac:dyDescent="0.25">
      <c r="P278" s="65"/>
    </row>
    <row r="279" spans="16:16" x14ac:dyDescent="0.25">
      <c r="P279" s="65"/>
    </row>
    <row r="280" spans="16:16" x14ac:dyDescent="0.25">
      <c r="P280" s="65"/>
    </row>
    <row r="281" spans="16:16" x14ac:dyDescent="0.25">
      <c r="P281" s="65"/>
    </row>
    <row r="282" spans="16:16" x14ac:dyDescent="0.25">
      <c r="P282" s="65"/>
    </row>
    <row r="283" spans="16:16" x14ac:dyDescent="0.25">
      <c r="P283" s="65"/>
    </row>
    <row r="284" spans="16:16" x14ac:dyDescent="0.25">
      <c r="P284" s="65"/>
    </row>
    <row r="285" spans="16:16" x14ac:dyDescent="0.25">
      <c r="P285" s="65"/>
    </row>
    <row r="286" spans="16:16" x14ac:dyDescent="0.25">
      <c r="P286" s="65"/>
    </row>
    <row r="287" spans="16:16" x14ac:dyDescent="0.25">
      <c r="P287" s="65"/>
    </row>
    <row r="288" spans="16:16" x14ac:dyDescent="0.25">
      <c r="P288" s="65"/>
    </row>
    <row r="289" spans="16:16" x14ac:dyDescent="0.25">
      <c r="P289" s="65"/>
    </row>
    <row r="290" spans="16:16" x14ac:dyDescent="0.25">
      <c r="P290" s="65"/>
    </row>
    <row r="291" spans="16:16" x14ac:dyDescent="0.25">
      <c r="P291" s="65"/>
    </row>
    <row r="292" spans="16:16" x14ac:dyDescent="0.25">
      <c r="P292" s="65"/>
    </row>
    <row r="293" spans="16:16" x14ac:dyDescent="0.25">
      <c r="P293" s="65"/>
    </row>
    <row r="294" spans="16:16" x14ac:dyDescent="0.25">
      <c r="P294" s="65"/>
    </row>
    <row r="295" spans="16:16" x14ac:dyDescent="0.25">
      <c r="P295" s="65"/>
    </row>
    <row r="296" spans="16:16" x14ac:dyDescent="0.25">
      <c r="P296" s="65"/>
    </row>
    <row r="297" spans="16:16" x14ac:dyDescent="0.25">
      <c r="P297" s="65"/>
    </row>
    <row r="298" spans="16:16" x14ac:dyDescent="0.25">
      <c r="P298" s="65"/>
    </row>
    <row r="299" spans="16:16" x14ac:dyDescent="0.25">
      <c r="P299" s="65"/>
    </row>
    <row r="300" spans="16:16" x14ac:dyDescent="0.25">
      <c r="P300" s="65"/>
    </row>
    <row r="301" spans="16:16" x14ac:dyDescent="0.25">
      <c r="P301" s="65"/>
    </row>
    <row r="302" spans="16:16" x14ac:dyDescent="0.25">
      <c r="P302" s="65"/>
    </row>
    <row r="303" spans="16:16" x14ac:dyDescent="0.25">
      <c r="P303" s="65"/>
    </row>
    <row r="304" spans="16:16" x14ac:dyDescent="0.25">
      <c r="P304" s="65"/>
    </row>
    <row r="305" spans="16:16" x14ac:dyDescent="0.25">
      <c r="P305" s="65"/>
    </row>
    <row r="306" spans="16:16" x14ac:dyDescent="0.25">
      <c r="P306" s="65"/>
    </row>
    <row r="307" spans="16:16" x14ac:dyDescent="0.25">
      <c r="P307" s="65"/>
    </row>
    <row r="308" spans="16:16" x14ac:dyDescent="0.25">
      <c r="P308" s="65"/>
    </row>
    <row r="309" spans="16:16" x14ac:dyDescent="0.25">
      <c r="P309" s="65"/>
    </row>
    <row r="310" spans="16:16" x14ac:dyDescent="0.25">
      <c r="P310" s="65"/>
    </row>
    <row r="311" spans="16:16" x14ac:dyDescent="0.25">
      <c r="P311" s="65"/>
    </row>
    <row r="312" spans="16:16" x14ac:dyDescent="0.25">
      <c r="P312" s="65"/>
    </row>
    <row r="313" spans="16:16" x14ac:dyDescent="0.25">
      <c r="P313" s="65"/>
    </row>
    <row r="314" spans="16:16" x14ac:dyDescent="0.25">
      <c r="P314" s="65"/>
    </row>
    <row r="315" spans="16:16" x14ac:dyDescent="0.25">
      <c r="P315" s="65"/>
    </row>
    <row r="316" spans="16:16" x14ac:dyDescent="0.25">
      <c r="P316" s="65"/>
    </row>
    <row r="317" spans="16:16" x14ac:dyDescent="0.25">
      <c r="P317" s="65"/>
    </row>
    <row r="318" spans="16:16" x14ac:dyDescent="0.25">
      <c r="P318" s="65"/>
    </row>
    <row r="319" spans="16:16" x14ac:dyDescent="0.25">
      <c r="P319" s="65"/>
    </row>
    <row r="320" spans="16:16" x14ac:dyDescent="0.25">
      <c r="P320" s="65"/>
    </row>
    <row r="321" spans="16:16" x14ac:dyDescent="0.25">
      <c r="P321" s="65"/>
    </row>
    <row r="322" spans="16:16" x14ac:dyDescent="0.25">
      <c r="P322" s="65"/>
    </row>
    <row r="323" spans="16:16" x14ac:dyDescent="0.25">
      <c r="P323" s="65"/>
    </row>
    <row r="324" spans="16:16" x14ac:dyDescent="0.25">
      <c r="P324" s="65"/>
    </row>
    <row r="325" spans="16:16" x14ac:dyDescent="0.25">
      <c r="P325" s="65"/>
    </row>
    <row r="326" spans="16:16" x14ac:dyDescent="0.25">
      <c r="P326" s="65"/>
    </row>
  </sheetData>
  <mergeCells count="49">
    <mergeCell ref="T254:T255"/>
    <mergeCell ref="R256:R257"/>
    <mergeCell ref="T256:T257"/>
    <mergeCell ref="Q254:Q259"/>
    <mergeCell ref="R254:R255"/>
    <mergeCell ref="S4:S11"/>
    <mergeCell ref="U4:U253"/>
    <mergeCell ref="T12:T35"/>
    <mergeCell ref="V12:V35"/>
    <mergeCell ref="V36:V253"/>
    <mergeCell ref="S12:S35"/>
    <mergeCell ref="T36:T43"/>
    <mergeCell ref="T44:T253"/>
    <mergeCell ref="S44:S253"/>
    <mergeCell ref="S36:S43"/>
    <mergeCell ref="F76:F77"/>
    <mergeCell ref="F78:F79"/>
    <mergeCell ref="H76:H77"/>
    <mergeCell ref="H78:H79"/>
    <mergeCell ref="J12:J13"/>
    <mergeCell ref="F12:F13"/>
    <mergeCell ref="G12:G13"/>
    <mergeCell ref="H12:H13"/>
    <mergeCell ref="F14:F75"/>
    <mergeCell ref="G14:G75"/>
    <mergeCell ref="H14:H75"/>
    <mergeCell ref="E6:E11"/>
    <mergeCell ref="F4:F5"/>
    <mergeCell ref="G4:G5"/>
    <mergeCell ref="H4:H5"/>
    <mergeCell ref="F6:F11"/>
    <mergeCell ref="G6:G11"/>
    <mergeCell ref="H6:H11"/>
    <mergeCell ref="AA12:AA35"/>
    <mergeCell ref="AA44:AA253"/>
    <mergeCell ref="J4:J5"/>
    <mergeCell ref="J6:J11"/>
    <mergeCell ref="Q12:Q35"/>
    <mergeCell ref="R12:R35"/>
    <mergeCell ref="R4:R11"/>
    <mergeCell ref="Q4:Q7"/>
    <mergeCell ref="Q8:Q11"/>
    <mergeCell ref="L4:L258"/>
    <mergeCell ref="Q44:Q253"/>
    <mergeCell ref="Q36:Q43"/>
    <mergeCell ref="R44:R253"/>
    <mergeCell ref="R36:R43"/>
    <mergeCell ref="V4:V11"/>
    <mergeCell ref="T4:T11"/>
  </mergeCells>
  <pageMargins left="0.7" right="0.7" top="0.75" bottom="0.75" header="0.3" footer="0.3"/>
  <pageSetup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34"/>
  <sheetViews>
    <sheetView tabSelected="1" topLeftCell="A8" zoomScaleNormal="100" workbookViewId="0">
      <selection activeCell="J13" sqref="J13"/>
    </sheetView>
  </sheetViews>
  <sheetFormatPr defaultColWidth="9.140625" defaultRowHeight="15" x14ac:dyDescent="0.25"/>
  <cols>
    <col min="1" max="1" width="5.5703125" customWidth="1"/>
    <col min="2" max="2" width="11.140625" style="78" bestFit="1" customWidth="1"/>
    <col min="3" max="3" width="9.85546875" style="81" customWidth="1"/>
    <col min="4" max="4" width="9.7109375" customWidth="1"/>
    <col min="5" max="5" width="11.85546875" bestFit="1" customWidth="1"/>
    <col min="6" max="6" width="12.140625" customWidth="1"/>
    <col min="7" max="7" width="17.5703125" customWidth="1"/>
    <col min="8" max="8" width="19.85546875" customWidth="1"/>
    <col min="9" max="9" width="3.7109375" customWidth="1"/>
    <col min="10" max="10" width="14.140625" customWidth="1"/>
    <col min="12" max="12" width="31" bestFit="1" customWidth="1"/>
    <col min="13" max="13" width="111" bestFit="1" customWidth="1"/>
  </cols>
  <sheetData>
    <row r="1" spans="1:13" s="1" customFormat="1" hidden="1" x14ac:dyDescent="0.25">
      <c r="B1" s="75"/>
      <c r="C1" s="79"/>
      <c r="E1" s="4" t="s">
        <v>38</v>
      </c>
      <c r="F1" s="4">
        <f>SUM(D4:D5)</f>
        <v>254</v>
      </c>
      <c r="G1" s="4" t="s">
        <v>36</v>
      </c>
    </row>
    <row r="2" spans="1:13" s="1" customFormat="1" hidden="1" x14ac:dyDescent="0.25">
      <c r="B2" s="75"/>
      <c r="C2" s="79"/>
      <c r="J2" s="13"/>
    </row>
    <row r="3" spans="1:13" s="1" customFormat="1" hidden="1" x14ac:dyDescent="0.25">
      <c r="A3" s="1" t="s">
        <v>0</v>
      </c>
      <c r="B3" s="76" t="s">
        <v>1</v>
      </c>
      <c r="C3" s="80" t="s">
        <v>2</v>
      </c>
      <c r="D3" s="15" t="s">
        <v>43</v>
      </c>
      <c r="E3" s="15" t="s">
        <v>4</v>
      </c>
      <c r="F3" s="16" t="s">
        <v>5</v>
      </c>
      <c r="G3" s="15" t="s">
        <v>7</v>
      </c>
      <c r="H3" s="15" t="s">
        <v>39</v>
      </c>
      <c r="I3" s="15"/>
      <c r="J3" s="186" t="s">
        <v>29</v>
      </c>
      <c r="K3" s="186"/>
      <c r="L3" s="186"/>
      <c r="M3" s="186"/>
    </row>
    <row r="4" spans="1:13" ht="15" hidden="1" customHeight="1" x14ac:dyDescent="0.25">
      <c r="A4">
        <v>0</v>
      </c>
      <c r="B4" s="77">
        <v>8000800</v>
      </c>
      <c r="C4" s="59" t="str">
        <f>DEC2HEX((HEX2DEC(B4)+(D4*1024))-1)</f>
        <v>801FFFF</v>
      </c>
      <c r="D4">
        <v>126</v>
      </c>
      <c r="E4" s="35" t="s">
        <v>50</v>
      </c>
      <c r="F4" s="8" t="s">
        <v>13</v>
      </c>
      <c r="G4" s="7" t="s">
        <v>61</v>
      </c>
      <c r="H4" t="s">
        <v>25</v>
      </c>
      <c r="J4" s="14" t="s">
        <v>66</v>
      </c>
      <c r="K4" s="40" t="s">
        <v>30</v>
      </c>
      <c r="L4" s="40" t="s">
        <v>31</v>
      </c>
      <c r="M4" s="40" t="s">
        <v>32</v>
      </c>
    </row>
    <row r="5" spans="1:13" ht="15.75" hidden="1" customHeight="1" x14ac:dyDescent="0.25">
      <c r="A5">
        <v>1</v>
      </c>
      <c r="B5" s="77">
        <v>8020000</v>
      </c>
      <c r="C5" s="59" t="str">
        <f>DEC2HEX((HEX2DEC(B5)+(D5*1024))-1)</f>
        <v>803FFFF</v>
      </c>
      <c r="D5">
        <v>128</v>
      </c>
      <c r="E5" s="35">
        <v>128</v>
      </c>
      <c r="F5" s="8" t="s">
        <v>14</v>
      </c>
      <c r="G5" s="7" t="s">
        <v>20</v>
      </c>
      <c r="H5" t="s">
        <v>24</v>
      </c>
      <c r="J5" s="14" t="s">
        <v>67</v>
      </c>
      <c r="K5" s="40" t="s">
        <v>27</v>
      </c>
      <c r="L5" s="40" t="s">
        <v>26</v>
      </c>
      <c r="M5" s="40" t="s">
        <v>34</v>
      </c>
    </row>
    <row r="6" spans="1:13" hidden="1" x14ac:dyDescent="0.25">
      <c r="J6" s="14" t="s">
        <v>68</v>
      </c>
      <c r="K6" s="40" t="s">
        <v>27</v>
      </c>
      <c r="L6" s="40" t="s">
        <v>28</v>
      </c>
      <c r="M6" s="40" t="s">
        <v>33</v>
      </c>
    </row>
    <row r="7" spans="1:13" hidden="1" x14ac:dyDescent="0.25">
      <c r="J7" s="14"/>
    </row>
    <row r="8" spans="1:13" s="1" customFormat="1" x14ac:dyDescent="0.25">
      <c r="B8" s="75"/>
      <c r="C8" s="79"/>
      <c r="E8" s="4" t="s">
        <v>38</v>
      </c>
      <c r="F8" s="4">
        <f>SUM(D11:D12)</f>
        <v>256</v>
      </c>
      <c r="G8" s="4" t="s">
        <v>36</v>
      </c>
    </row>
    <row r="9" spans="1:13" s="1" customFormat="1" x14ac:dyDescent="0.25">
      <c r="B9" s="75"/>
      <c r="C9" s="79"/>
      <c r="J9" s="13"/>
    </row>
    <row r="10" spans="1:13" s="1" customFormat="1" x14ac:dyDescent="0.25">
      <c r="A10" s="61" t="s">
        <v>0</v>
      </c>
      <c r="B10" s="106" t="s">
        <v>1</v>
      </c>
      <c r="C10" s="84" t="s">
        <v>2</v>
      </c>
      <c r="D10" s="83" t="s">
        <v>43</v>
      </c>
      <c r="E10" s="83" t="s">
        <v>4</v>
      </c>
      <c r="F10" s="107" t="s">
        <v>5</v>
      </c>
      <c r="G10" s="83" t="s">
        <v>7</v>
      </c>
      <c r="H10" s="83" t="s">
        <v>39</v>
      </c>
      <c r="I10" s="15"/>
      <c r="J10" s="186" t="s">
        <v>29</v>
      </c>
      <c r="K10" s="186"/>
      <c r="L10" s="186"/>
      <c r="M10" s="186"/>
    </row>
    <row r="11" spans="1:13" ht="65.25" customHeight="1" x14ac:dyDescent="0.25">
      <c r="A11" s="103">
        <v>0</v>
      </c>
      <c r="B11" s="86" t="s">
        <v>101</v>
      </c>
      <c r="C11" s="86" t="str">
        <f>DEC2HEX((HEX2DEC(B11)+(D11*1024))-1)</f>
        <v>1FFFFFFF</v>
      </c>
      <c r="D11" s="86">
        <v>128</v>
      </c>
      <c r="E11" s="35">
        <v>128</v>
      </c>
      <c r="F11" s="96" t="s">
        <v>102</v>
      </c>
      <c r="G11" s="95" t="s">
        <v>104</v>
      </c>
      <c r="H11" s="119" t="s">
        <v>24</v>
      </c>
      <c r="J11" s="14" t="s">
        <v>140</v>
      </c>
      <c r="K11" s="40" t="s">
        <v>30</v>
      </c>
      <c r="L11" s="40" t="s">
        <v>31</v>
      </c>
      <c r="M11" s="40" t="s">
        <v>32</v>
      </c>
    </row>
    <row r="12" spans="1:13" ht="65.25" customHeight="1" x14ac:dyDescent="0.25">
      <c r="A12" s="40">
        <v>1</v>
      </c>
      <c r="B12" s="103">
        <v>20000000</v>
      </c>
      <c r="C12" s="86" t="str">
        <f>DEC2HEX((HEX2DEC(B12)+(D12*1024))-1)</f>
        <v>2001FFFF</v>
      </c>
      <c r="D12" s="86">
        <v>128</v>
      </c>
      <c r="E12" s="35">
        <v>128</v>
      </c>
      <c r="F12" s="96" t="s">
        <v>103</v>
      </c>
      <c r="G12" s="95" t="s">
        <v>126</v>
      </c>
      <c r="H12" s="119" t="s">
        <v>25</v>
      </c>
      <c r="J12" s="14" t="s">
        <v>141</v>
      </c>
      <c r="K12" s="40" t="s">
        <v>27</v>
      </c>
      <c r="L12" s="40" t="s">
        <v>26</v>
      </c>
      <c r="M12" s="40" t="s">
        <v>34</v>
      </c>
    </row>
    <row r="13" spans="1:13" x14ac:dyDescent="0.25">
      <c r="C13" s="78" t="s">
        <v>108</v>
      </c>
      <c r="J13" s="14" t="s">
        <v>142</v>
      </c>
      <c r="K13" s="40" t="s">
        <v>27</v>
      </c>
      <c r="L13" s="40" t="s">
        <v>28</v>
      </c>
      <c r="M13" s="40" t="s">
        <v>33</v>
      </c>
    </row>
    <row r="14" spans="1:13" ht="13.5" customHeight="1" x14ac:dyDescent="0.25">
      <c r="J14" s="14" t="s">
        <v>143</v>
      </c>
      <c r="K14" s="46" t="s">
        <v>27</v>
      </c>
      <c r="L14" s="46" t="s">
        <v>51</v>
      </c>
      <c r="M14" s="82" t="s">
        <v>131</v>
      </c>
    </row>
    <row r="15" spans="1:13" x14ac:dyDescent="0.25">
      <c r="J15" s="14" t="s">
        <v>144</v>
      </c>
      <c r="K15" s="41" t="s">
        <v>27</v>
      </c>
      <c r="L15" s="41" t="s">
        <v>52</v>
      </c>
      <c r="M15" s="41" t="s">
        <v>53</v>
      </c>
    </row>
    <row r="16" spans="1:13" ht="60" x14ac:dyDescent="0.25">
      <c r="J16" s="14" t="s">
        <v>145</v>
      </c>
      <c r="K16" s="46" t="s">
        <v>27</v>
      </c>
      <c r="L16" s="46" t="s">
        <v>54</v>
      </c>
      <c r="M16" s="82" t="s">
        <v>129</v>
      </c>
    </row>
    <row r="17" spans="2:13" ht="30" x14ac:dyDescent="0.25">
      <c r="J17" s="45" t="s">
        <v>146</v>
      </c>
      <c r="K17" s="46" t="s">
        <v>27</v>
      </c>
      <c r="L17" s="46" t="s">
        <v>55</v>
      </c>
      <c r="M17" s="82" t="s">
        <v>130</v>
      </c>
    </row>
    <row r="18" spans="2:13" x14ac:dyDescent="0.25">
      <c r="J18" s="41" t="s">
        <v>147</v>
      </c>
      <c r="K18" s="46" t="s">
        <v>30</v>
      </c>
      <c r="L18" s="46" t="s">
        <v>71</v>
      </c>
      <c r="M18" s="46" t="s">
        <v>72</v>
      </c>
    </row>
    <row r="19" spans="2:13" x14ac:dyDescent="0.25">
      <c r="B19" s="7"/>
      <c r="J19" s="14"/>
    </row>
    <row r="28" spans="2:13" x14ac:dyDescent="0.25">
      <c r="J28" s="14"/>
    </row>
    <row r="29" spans="2:13" x14ac:dyDescent="0.25">
      <c r="J29" s="14"/>
    </row>
    <row r="30" spans="2:13" x14ac:dyDescent="0.25">
      <c r="J30" s="14"/>
    </row>
    <row r="31" spans="2:13" x14ac:dyDescent="0.25">
      <c r="J31" s="14"/>
    </row>
    <row r="32" spans="2:13" x14ac:dyDescent="0.25">
      <c r="J32" s="14"/>
    </row>
    <row r="33" spans="10:10" x14ac:dyDescent="0.25">
      <c r="J33" s="14"/>
    </row>
    <row r="34" spans="10:10" x14ac:dyDescent="0.25">
      <c r="J34" s="14"/>
    </row>
  </sheetData>
  <mergeCells count="2">
    <mergeCell ref="J3:M3"/>
    <mergeCell ref="J10:M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944E1-A23D-4250-AEFC-F21550015AA6}">
  <dimension ref="B2:G5"/>
  <sheetViews>
    <sheetView workbookViewId="0">
      <selection activeCell="C3" sqref="C3"/>
    </sheetView>
  </sheetViews>
  <sheetFormatPr defaultRowHeight="15" x14ac:dyDescent="0.25"/>
  <cols>
    <col min="6" max="6" width="25.5703125" customWidth="1"/>
    <col min="7" max="7" width="36.85546875" customWidth="1"/>
  </cols>
  <sheetData>
    <row r="2" spans="2:7" x14ac:dyDescent="0.25">
      <c r="B2" s="83" t="s">
        <v>0</v>
      </c>
      <c r="C2" s="83" t="s">
        <v>1</v>
      </c>
      <c r="D2" s="83" t="s">
        <v>2</v>
      </c>
      <c r="E2" s="83" t="s">
        <v>57</v>
      </c>
      <c r="F2" s="83" t="s">
        <v>5</v>
      </c>
      <c r="G2" s="83" t="s">
        <v>7</v>
      </c>
    </row>
    <row r="3" spans="2:7" x14ac:dyDescent="0.25">
      <c r="B3" s="40">
        <v>0</v>
      </c>
      <c r="C3" s="117" t="s">
        <v>109</v>
      </c>
      <c r="D3" s="118">
        <v>20001000</v>
      </c>
      <c r="E3" s="40" t="s">
        <v>134</v>
      </c>
      <c r="F3" s="40" t="s">
        <v>135</v>
      </c>
      <c r="G3" s="40" t="s">
        <v>136</v>
      </c>
    </row>
    <row r="4" spans="2:7" x14ac:dyDescent="0.25">
      <c r="D4" s="9"/>
    </row>
    <row r="5" spans="2:7" x14ac:dyDescent="0.25">
      <c r="D5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39"/>
  <sheetViews>
    <sheetView topLeftCell="A10" zoomScale="115" zoomScaleNormal="115" workbookViewId="0">
      <selection activeCell="I21" sqref="I21"/>
    </sheetView>
  </sheetViews>
  <sheetFormatPr defaultColWidth="9.140625" defaultRowHeight="15" x14ac:dyDescent="0.25"/>
  <cols>
    <col min="2" max="3" width="10.140625" style="81" bestFit="1" customWidth="1"/>
    <col min="5" max="5" width="11.85546875" bestFit="1" customWidth="1"/>
    <col min="6" max="6" width="12.7109375" bestFit="1" customWidth="1"/>
    <col min="7" max="7" width="55.5703125" customWidth="1"/>
  </cols>
  <sheetData>
    <row r="1" spans="1:7" hidden="1" x14ac:dyDescent="0.25">
      <c r="A1" s="1"/>
      <c r="B1" s="1"/>
      <c r="C1" s="1"/>
      <c r="D1" s="1"/>
      <c r="E1" s="4" t="s">
        <v>38</v>
      </c>
      <c r="F1" s="4">
        <f>SUM(D4:D8)</f>
        <v>254</v>
      </c>
      <c r="G1" s="4" t="s">
        <v>36</v>
      </c>
    </row>
    <row r="2" spans="1:7" s="1" customFormat="1" hidden="1" x14ac:dyDescent="0.25"/>
    <row r="3" spans="1:7" s="1" customFormat="1" hidden="1" x14ac:dyDescent="0.25">
      <c r="A3" s="15" t="s">
        <v>0</v>
      </c>
      <c r="B3" s="15" t="s">
        <v>1</v>
      </c>
      <c r="C3" s="15" t="s">
        <v>2</v>
      </c>
      <c r="D3" s="15" t="s">
        <v>57</v>
      </c>
      <c r="E3" s="15" t="s">
        <v>4</v>
      </c>
      <c r="F3" s="15" t="s">
        <v>5</v>
      </c>
      <c r="G3" s="15" t="s">
        <v>7</v>
      </c>
    </row>
    <row r="4" spans="1:7" s="1" customFormat="1" hidden="1" x14ac:dyDescent="0.25">
      <c r="A4">
        <v>0</v>
      </c>
      <c r="B4" s="9">
        <v>8000800</v>
      </c>
      <c r="C4" s="9" t="str">
        <f>DEC2HEX((HEX2DEC(B4)+(D4*1024))-1)</f>
        <v>8007FFF</v>
      </c>
      <c r="D4">
        <v>30</v>
      </c>
      <c r="E4" s="87" t="s">
        <v>56</v>
      </c>
      <c r="F4" s="88" t="s">
        <v>10</v>
      </c>
      <c r="G4" s="89" t="s">
        <v>110</v>
      </c>
    </row>
    <row r="5" spans="1:7" ht="15" hidden="1" customHeight="1" x14ac:dyDescent="0.25">
      <c r="A5">
        <v>1</v>
      </c>
      <c r="B5" s="9" t="str">
        <f>DEC2HEX(HEX2DEC(B4)+(D4*1024))</f>
        <v>8008000</v>
      </c>
      <c r="C5" s="9" t="str">
        <f>DEC2HEX((HEX2DEC(B5)+(D5*1024))-1)</f>
        <v>800FFFF</v>
      </c>
      <c r="D5">
        <v>32</v>
      </c>
      <c r="E5" s="128" t="s">
        <v>17</v>
      </c>
      <c r="F5" s="193" t="s">
        <v>15</v>
      </c>
      <c r="G5" s="194" t="s">
        <v>111</v>
      </c>
    </row>
    <row r="6" spans="1:7" hidden="1" x14ac:dyDescent="0.25">
      <c r="A6">
        <v>2</v>
      </c>
      <c r="B6" s="9" t="str">
        <f t="shared" ref="B6:B8" si="0">DEC2HEX(HEX2DEC(B5)+(D5*1024))</f>
        <v>8010000</v>
      </c>
      <c r="C6" s="9" t="str">
        <f t="shared" ref="C6:C8" si="1">DEC2HEX((HEX2DEC(B6)+(D6*1024))-1)</f>
        <v>8017FFF</v>
      </c>
      <c r="D6">
        <v>32</v>
      </c>
      <c r="E6" s="128"/>
      <c r="F6" s="193"/>
      <c r="G6" s="194"/>
    </row>
    <row r="7" spans="1:7" ht="15" hidden="1" customHeight="1" x14ac:dyDescent="0.25">
      <c r="A7">
        <v>3</v>
      </c>
      <c r="B7" s="9" t="str">
        <f t="shared" si="0"/>
        <v>8018000</v>
      </c>
      <c r="C7" s="9" t="str">
        <f t="shared" si="1"/>
        <v>801FFFF</v>
      </c>
      <c r="D7">
        <v>32</v>
      </c>
      <c r="E7" s="128"/>
      <c r="F7" s="193"/>
      <c r="G7" s="194"/>
    </row>
    <row r="8" spans="1:7" ht="15.75" hidden="1" customHeight="1" x14ac:dyDescent="0.25">
      <c r="A8">
        <v>4</v>
      </c>
      <c r="B8" s="9" t="str">
        <f t="shared" si="0"/>
        <v>8020000</v>
      </c>
      <c r="C8" s="9" t="str">
        <f t="shared" si="1"/>
        <v>803FFFF</v>
      </c>
      <c r="D8">
        <v>128</v>
      </c>
      <c r="G8" s="90" t="s">
        <v>14</v>
      </c>
    </row>
    <row r="9" spans="1:7" ht="15.75" hidden="1" customHeight="1" x14ac:dyDescent="0.25">
      <c r="B9" s="9"/>
      <c r="C9" s="9"/>
      <c r="G9" s="90"/>
    </row>
    <row r="11" spans="1:7" x14ac:dyDescent="0.25">
      <c r="A11" s="1"/>
      <c r="B11" s="79"/>
      <c r="C11" s="79"/>
      <c r="D11" s="1"/>
      <c r="E11" s="4" t="s">
        <v>38</v>
      </c>
      <c r="F11" s="4">
        <f>SUM(D15:D30)</f>
        <v>128</v>
      </c>
      <c r="G11" s="4" t="s">
        <v>36</v>
      </c>
    </row>
    <row r="12" spans="1:7" x14ac:dyDescent="0.25">
      <c r="A12" s="1"/>
      <c r="B12" s="79"/>
      <c r="C12" s="79"/>
      <c r="D12" s="1"/>
      <c r="E12" s="1"/>
      <c r="F12" s="1"/>
      <c r="G12" s="1"/>
    </row>
    <row r="13" spans="1:7" x14ac:dyDescent="0.25">
      <c r="A13" s="83" t="s">
        <v>0</v>
      </c>
      <c r="B13" s="84" t="s">
        <v>1</v>
      </c>
      <c r="C13" s="84" t="s">
        <v>2</v>
      </c>
      <c r="D13" s="83" t="s">
        <v>57</v>
      </c>
      <c r="E13" s="83" t="s">
        <v>4</v>
      </c>
      <c r="F13" s="83" t="s">
        <v>5</v>
      </c>
      <c r="G13" s="83" t="s">
        <v>7</v>
      </c>
    </row>
    <row r="14" spans="1:7" x14ac:dyDescent="0.25">
      <c r="A14" s="86">
        <v>0</v>
      </c>
      <c r="B14" s="86" t="s">
        <v>101</v>
      </c>
      <c r="C14" s="86" t="str">
        <f>DEC2HEX((HEX2DEC(B14)+(D14*1024))-1)</f>
        <v>1FFFFFFF</v>
      </c>
      <c r="D14" s="40">
        <v>128</v>
      </c>
      <c r="E14" s="108" t="s">
        <v>105</v>
      </c>
      <c r="F14" s="109"/>
      <c r="G14" s="109" t="s">
        <v>102</v>
      </c>
    </row>
    <row r="15" spans="1:7" x14ac:dyDescent="0.25">
      <c r="A15" s="86">
        <v>1</v>
      </c>
      <c r="B15" s="86" t="s">
        <v>109</v>
      </c>
      <c r="C15" s="86" t="str">
        <f>DEC2HEX((HEX2DEC(B15)+(D15*1024))-1,8)</f>
        <v>20001FFF</v>
      </c>
      <c r="D15" s="40">
        <v>8</v>
      </c>
      <c r="E15" s="195" t="str">
        <f>SUM(D15:D18)&amp;"KB"</f>
        <v>32KB</v>
      </c>
      <c r="F15" s="195" t="s">
        <v>10</v>
      </c>
      <c r="G15" s="196" t="s">
        <v>106</v>
      </c>
    </row>
    <row r="16" spans="1:7" x14ac:dyDescent="0.25">
      <c r="A16" s="86">
        <v>2</v>
      </c>
      <c r="B16" s="86" t="str">
        <f>DEC2HEX(HEX2DEC(B15)+(D15*1024),8)</f>
        <v>20002000</v>
      </c>
      <c r="C16" s="86" t="str">
        <f t="shared" ref="C16:C30" si="2">DEC2HEX((HEX2DEC(B16)+(D16*1024))-1,8)</f>
        <v>20003FFF</v>
      </c>
      <c r="D16" s="40">
        <v>8</v>
      </c>
      <c r="E16" s="195"/>
      <c r="F16" s="195"/>
      <c r="G16" s="196"/>
    </row>
    <row r="17" spans="1:7" x14ac:dyDescent="0.25">
      <c r="A17" s="40">
        <v>3</v>
      </c>
      <c r="B17" s="86" t="str">
        <f t="shared" ref="B17:B30" si="3">DEC2HEX(HEX2DEC(B16)+(D16*1024),8)</f>
        <v>20004000</v>
      </c>
      <c r="C17" s="86" t="str">
        <f t="shared" si="2"/>
        <v>20005FFF</v>
      </c>
      <c r="D17" s="40">
        <v>8</v>
      </c>
      <c r="E17" s="195"/>
      <c r="F17" s="195"/>
      <c r="G17" s="196"/>
    </row>
    <row r="18" spans="1:7" x14ac:dyDescent="0.25">
      <c r="A18" s="40">
        <v>4</v>
      </c>
      <c r="B18" s="86" t="str">
        <f t="shared" si="3"/>
        <v>20006000</v>
      </c>
      <c r="C18" s="86" t="str">
        <f t="shared" si="2"/>
        <v>20007FFF</v>
      </c>
      <c r="D18" s="40">
        <v>8</v>
      </c>
      <c r="E18" s="195"/>
      <c r="F18" s="195"/>
      <c r="G18" s="196"/>
    </row>
    <row r="19" spans="1:7" x14ac:dyDescent="0.25">
      <c r="A19" s="40">
        <v>4</v>
      </c>
      <c r="B19" s="86" t="str">
        <f t="shared" si="3"/>
        <v>20008000</v>
      </c>
      <c r="C19" s="86" t="str">
        <f t="shared" si="2"/>
        <v>20009FFF</v>
      </c>
      <c r="D19" s="40">
        <v>8</v>
      </c>
      <c r="E19" s="187" t="str">
        <f>SUM(D19:D30)&amp;"KB"</f>
        <v>96KB</v>
      </c>
      <c r="F19" s="187" t="s">
        <v>15</v>
      </c>
      <c r="G19" s="190" t="s">
        <v>107</v>
      </c>
    </row>
    <row r="20" spans="1:7" x14ac:dyDescent="0.25">
      <c r="A20" s="40">
        <v>4</v>
      </c>
      <c r="B20" s="86" t="str">
        <f t="shared" si="3"/>
        <v>2000A000</v>
      </c>
      <c r="C20" s="86" t="str">
        <f t="shared" si="2"/>
        <v>2000BFFF</v>
      </c>
      <c r="D20" s="40">
        <v>8</v>
      </c>
      <c r="E20" s="188"/>
      <c r="F20" s="188"/>
      <c r="G20" s="191"/>
    </row>
    <row r="21" spans="1:7" x14ac:dyDescent="0.25">
      <c r="A21" s="40">
        <v>4</v>
      </c>
      <c r="B21" s="86" t="str">
        <f t="shared" si="3"/>
        <v>2000C000</v>
      </c>
      <c r="C21" s="86" t="str">
        <f t="shared" si="2"/>
        <v>2000DFFF</v>
      </c>
      <c r="D21" s="40">
        <v>8</v>
      </c>
      <c r="E21" s="188"/>
      <c r="F21" s="188"/>
      <c r="G21" s="191"/>
    </row>
    <row r="22" spans="1:7" x14ac:dyDescent="0.25">
      <c r="A22" s="40">
        <v>4</v>
      </c>
      <c r="B22" s="86" t="str">
        <f t="shared" si="3"/>
        <v>2000E000</v>
      </c>
      <c r="C22" s="86" t="str">
        <f t="shared" si="2"/>
        <v>2000FFFF</v>
      </c>
      <c r="D22" s="40">
        <v>8</v>
      </c>
      <c r="E22" s="188"/>
      <c r="F22" s="188"/>
      <c r="G22" s="191"/>
    </row>
    <row r="23" spans="1:7" x14ac:dyDescent="0.25">
      <c r="A23" s="40">
        <v>4</v>
      </c>
      <c r="B23" s="86" t="str">
        <f t="shared" si="3"/>
        <v>20010000</v>
      </c>
      <c r="C23" s="86" t="str">
        <f t="shared" si="2"/>
        <v>20011FFF</v>
      </c>
      <c r="D23" s="40">
        <v>8</v>
      </c>
      <c r="E23" s="188"/>
      <c r="F23" s="188"/>
      <c r="G23" s="191"/>
    </row>
    <row r="24" spans="1:7" x14ac:dyDescent="0.25">
      <c r="A24" s="40">
        <v>4</v>
      </c>
      <c r="B24" s="86" t="str">
        <f t="shared" si="3"/>
        <v>20012000</v>
      </c>
      <c r="C24" s="86" t="str">
        <f t="shared" si="2"/>
        <v>20013FFF</v>
      </c>
      <c r="D24" s="40">
        <v>8</v>
      </c>
      <c r="E24" s="188"/>
      <c r="F24" s="188"/>
      <c r="G24" s="191"/>
    </row>
    <row r="25" spans="1:7" x14ac:dyDescent="0.25">
      <c r="A25" s="40">
        <v>4</v>
      </c>
      <c r="B25" s="86" t="str">
        <f t="shared" si="3"/>
        <v>20014000</v>
      </c>
      <c r="C25" s="86" t="str">
        <f t="shared" si="2"/>
        <v>20015FFF</v>
      </c>
      <c r="D25" s="40">
        <v>8</v>
      </c>
      <c r="E25" s="188"/>
      <c r="F25" s="188"/>
      <c r="G25" s="191"/>
    </row>
    <row r="26" spans="1:7" x14ac:dyDescent="0.25">
      <c r="A26" s="40">
        <v>4</v>
      </c>
      <c r="B26" s="86" t="str">
        <f t="shared" si="3"/>
        <v>20016000</v>
      </c>
      <c r="C26" s="86" t="str">
        <f t="shared" si="2"/>
        <v>20017FFF</v>
      </c>
      <c r="D26" s="40">
        <v>8</v>
      </c>
      <c r="E26" s="188"/>
      <c r="F26" s="188"/>
      <c r="G26" s="191"/>
    </row>
    <row r="27" spans="1:7" x14ac:dyDescent="0.25">
      <c r="A27" s="40">
        <v>4</v>
      </c>
      <c r="B27" s="86" t="str">
        <f t="shared" si="3"/>
        <v>20018000</v>
      </c>
      <c r="C27" s="86" t="str">
        <f t="shared" si="2"/>
        <v>20019FFF</v>
      </c>
      <c r="D27" s="40">
        <v>8</v>
      </c>
      <c r="E27" s="188"/>
      <c r="F27" s="188"/>
      <c r="G27" s="191"/>
    </row>
    <row r="28" spans="1:7" ht="15" customHeight="1" x14ac:dyDescent="0.25">
      <c r="A28" s="40">
        <v>4</v>
      </c>
      <c r="B28" s="86" t="str">
        <f t="shared" si="3"/>
        <v>2001A000</v>
      </c>
      <c r="C28" s="86" t="str">
        <f t="shared" si="2"/>
        <v>2001BFFF</v>
      </c>
      <c r="D28" s="40">
        <v>8</v>
      </c>
      <c r="E28" s="188"/>
      <c r="F28" s="188"/>
      <c r="G28" s="191"/>
    </row>
    <row r="29" spans="1:7" x14ac:dyDescent="0.25">
      <c r="A29" s="40">
        <v>4</v>
      </c>
      <c r="B29" s="86" t="str">
        <f t="shared" si="3"/>
        <v>2001C000</v>
      </c>
      <c r="C29" s="86" t="str">
        <f t="shared" si="2"/>
        <v>2001DFFF</v>
      </c>
      <c r="D29" s="40">
        <v>8</v>
      </c>
      <c r="E29" s="188"/>
      <c r="F29" s="188"/>
      <c r="G29" s="191"/>
    </row>
    <row r="30" spans="1:7" x14ac:dyDescent="0.25">
      <c r="A30" s="40">
        <v>4</v>
      </c>
      <c r="B30" s="86" t="str">
        <f t="shared" si="3"/>
        <v>2001E000</v>
      </c>
      <c r="C30" s="86" t="str">
        <f t="shared" si="2"/>
        <v>2001FFFF</v>
      </c>
      <c r="D30" s="40">
        <v>8</v>
      </c>
      <c r="E30" s="189"/>
      <c r="F30" s="189"/>
      <c r="G30" s="192"/>
    </row>
    <row r="31" spans="1:7" x14ac:dyDescent="0.25">
      <c r="B31"/>
      <c r="C31"/>
    </row>
    <row r="32" spans="1:7" x14ac:dyDescent="0.25">
      <c r="B32"/>
      <c r="C32"/>
    </row>
    <row r="33" spans="2:3" x14ac:dyDescent="0.25">
      <c r="B33"/>
      <c r="C33"/>
    </row>
    <row r="34" spans="2:3" x14ac:dyDescent="0.25">
      <c r="B34"/>
      <c r="C34"/>
    </row>
    <row r="35" spans="2:3" x14ac:dyDescent="0.25">
      <c r="B35"/>
      <c r="C35"/>
    </row>
    <row r="36" spans="2:3" x14ac:dyDescent="0.25">
      <c r="B36"/>
      <c r="C36"/>
    </row>
    <row r="37" spans="2:3" x14ac:dyDescent="0.25">
      <c r="B37"/>
      <c r="C37"/>
    </row>
    <row r="38" spans="2:3" x14ac:dyDescent="0.25">
      <c r="B38"/>
      <c r="C38"/>
    </row>
    <row r="39" spans="2:3" x14ac:dyDescent="0.25">
      <c r="B39"/>
      <c r="C39"/>
    </row>
  </sheetData>
  <mergeCells count="9">
    <mergeCell ref="E19:E30"/>
    <mergeCell ref="F19:F30"/>
    <mergeCell ref="G19:G30"/>
    <mergeCell ref="E5:E7"/>
    <mergeCell ref="F5:F7"/>
    <mergeCell ref="G5:G7"/>
    <mergeCell ref="E15:E18"/>
    <mergeCell ref="F15:F18"/>
    <mergeCell ref="G15:G1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K36"/>
  <sheetViews>
    <sheetView topLeftCell="A11" zoomScale="115" zoomScaleNormal="115" workbookViewId="0">
      <selection activeCell="E23" sqref="E23:E34"/>
    </sheetView>
  </sheetViews>
  <sheetFormatPr defaultColWidth="9.140625" defaultRowHeight="15" x14ac:dyDescent="0.25"/>
  <cols>
    <col min="2" max="3" width="10.140625" style="81" bestFit="1" customWidth="1"/>
    <col min="4" max="4" width="22.85546875" customWidth="1"/>
    <col min="5" max="5" width="36.42578125" customWidth="1"/>
    <col min="6" max="6" width="14.85546875" bestFit="1" customWidth="1"/>
    <col min="7" max="7" width="55.5703125" customWidth="1"/>
  </cols>
  <sheetData>
    <row r="1" spans="1:8" hidden="1" x14ac:dyDescent="0.25">
      <c r="A1" s="1"/>
      <c r="B1" s="79"/>
      <c r="C1" s="79"/>
      <c r="D1" s="1"/>
      <c r="E1" s="4" t="s">
        <v>38</v>
      </c>
      <c r="F1" s="4">
        <f>SUM(D4:D8)</f>
        <v>254</v>
      </c>
      <c r="G1" s="4" t="s">
        <v>36</v>
      </c>
      <c r="H1" s="1"/>
    </row>
    <row r="2" spans="1:8" s="1" customFormat="1" hidden="1" x14ac:dyDescent="0.25">
      <c r="B2" s="79"/>
      <c r="C2" s="79"/>
    </row>
    <row r="3" spans="1:8" s="1" customFormat="1" hidden="1" x14ac:dyDescent="0.25">
      <c r="A3" s="15" t="s">
        <v>0</v>
      </c>
      <c r="B3" s="80" t="s">
        <v>1</v>
      </c>
      <c r="C3" s="80" t="s">
        <v>2</v>
      </c>
      <c r="D3" s="15" t="s">
        <v>57</v>
      </c>
      <c r="E3" s="15" t="s">
        <v>4</v>
      </c>
      <c r="F3" s="15" t="s">
        <v>5</v>
      </c>
      <c r="G3" s="15" t="s">
        <v>7</v>
      </c>
      <c r="H3"/>
    </row>
    <row r="4" spans="1:8" s="34" customFormat="1" hidden="1" x14ac:dyDescent="0.25">
      <c r="A4">
        <v>0</v>
      </c>
      <c r="B4" s="59">
        <v>8000800</v>
      </c>
      <c r="C4" s="59" t="str">
        <f>DEC2HEX((HEX2DEC(B4)+(D4*1024))-1)</f>
        <v>8007FFF</v>
      </c>
      <c r="D4">
        <v>30</v>
      </c>
      <c r="E4"/>
      <c r="F4"/>
      <c r="G4" s="89" t="s">
        <v>13</v>
      </c>
      <c r="H4"/>
    </row>
    <row r="5" spans="1:8" s="34" customFormat="1" ht="15" hidden="1" customHeight="1" x14ac:dyDescent="0.25">
      <c r="A5">
        <v>1</v>
      </c>
      <c r="B5" s="59" t="str">
        <f>DEC2HEX(HEX2DEC(B4)+(D4*1024))</f>
        <v>8008000</v>
      </c>
      <c r="C5" s="59" t="str">
        <f>DEC2HEX((HEX2DEC(B5)+(D5*1024))-1)</f>
        <v>800FFFF</v>
      </c>
      <c r="D5">
        <v>32</v>
      </c>
      <c r="E5" s="156" t="s">
        <v>17</v>
      </c>
      <c r="F5" s="197" t="s">
        <v>15</v>
      </c>
      <c r="G5" s="198" t="s">
        <v>111</v>
      </c>
      <c r="H5"/>
    </row>
    <row r="6" spans="1:8" s="34" customFormat="1" hidden="1" x14ac:dyDescent="0.25">
      <c r="A6">
        <v>2</v>
      </c>
      <c r="B6" s="59" t="str">
        <f t="shared" ref="B6:B8" si="0">DEC2HEX(HEX2DEC(B5)+(D5*1024))</f>
        <v>8010000</v>
      </c>
      <c r="C6" s="59" t="str">
        <f t="shared" ref="C6:C8" si="1">DEC2HEX((HEX2DEC(B6)+(D6*1024))-1)</f>
        <v>8017FFF</v>
      </c>
      <c r="D6">
        <v>32</v>
      </c>
      <c r="E6" s="156"/>
      <c r="F6" s="197"/>
      <c r="G6" s="198"/>
      <c r="H6"/>
    </row>
    <row r="7" spans="1:8" ht="15" hidden="1" customHeight="1" x14ac:dyDescent="0.25">
      <c r="A7">
        <v>3</v>
      </c>
      <c r="B7" s="59" t="str">
        <f t="shared" si="0"/>
        <v>8018000</v>
      </c>
      <c r="C7" s="59" t="str">
        <f t="shared" si="1"/>
        <v>801FFFF</v>
      </c>
      <c r="D7">
        <v>32</v>
      </c>
      <c r="E7" s="156"/>
      <c r="F7" s="197"/>
      <c r="G7" s="198"/>
    </row>
    <row r="8" spans="1:8" ht="15.75" hidden="1" customHeight="1" x14ac:dyDescent="0.25">
      <c r="A8">
        <v>4</v>
      </c>
      <c r="B8" s="59" t="str">
        <f t="shared" si="0"/>
        <v>8020000</v>
      </c>
      <c r="C8" s="59" t="str">
        <f t="shared" si="1"/>
        <v>803FFFF</v>
      </c>
      <c r="D8">
        <v>128</v>
      </c>
      <c r="E8" s="12" t="s">
        <v>16</v>
      </c>
      <c r="F8" s="110" t="s">
        <v>18</v>
      </c>
      <c r="G8" s="111" t="s">
        <v>112</v>
      </c>
    </row>
    <row r="9" spans="1:8" hidden="1" x14ac:dyDescent="0.25">
      <c r="E9">
        <v>32</v>
      </c>
    </row>
    <row r="10" spans="1:8" hidden="1" x14ac:dyDescent="0.25">
      <c r="C10" s="59" t="str">
        <f>DEC2HEX((HEX2DEC(C8)-HEX2DEC(B4))+2048+1)</f>
        <v>40000</v>
      </c>
    </row>
    <row r="12" spans="1:8" x14ac:dyDescent="0.25">
      <c r="E12" s="4" t="s">
        <v>38</v>
      </c>
      <c r="F12" s="4">
        <f>SUM(D14:D34)</f>
        <v>256</v>
      </c>
      <c r="G12" s="4" t="s">
        <v>36</v>
      </c>
    </row>
    <row r="13" spans="1:8" x14ac:dyDescent="0.25">
      <c r="A13" s="83" t="s">
        <v>0</v>
      </c>
      <c r="B13" s="84" t="s">
        <v>1</v>
      </c>
      <c r="C13" s="84" t="s">
        <v>2</v>
      </c>
      <c r="D13" s="83" t="s">
        <v>57</v>
      </c>
      <c r="E13" s="83" t="s">
        <v>4</v>
      </c>
      <c r="F13" s="83" t="s">
        <v>5</v>
      </c>
      <c r="G13" s="83" t="s">
        <v>7</v>
      </c>
      <c r="H13" s="34"/>
    </row>
    <row r="14" spans="1:8" x14ac:dyDescent="0.25">
      <c r="A14" s="83"/>
      <c r="B14" s="112" t="s">
        <v>101</v>
      </c>
      <c r="C14" s="112" t="str">
        <f>DEC2HEX((HEX2DEC(B14)+(D14*1024))-1,8)</f>
        <v>1FFF7FFF</v>
      </c>
      <c r="D14" s="104">
        <v>96</v>
      </c>
      <c r="E14" s="113" t="str">
        <f>SUM(D14)&amp;"KB"</f>
        <v>96KB</v>
      </c>
      <c r="F14" s="114"/>
      <c r="G14" s="208" t="s">
        <v>124</v>
      </c>
      <c r="H14" s="34"/>
    </row>
    <row r="15" spans="1:8" x14ac:dyDescent="0.25">
      <c r="A15" s="83"/>
      <c r="B15" s="103" t="str">
        <f>DEC2HEX(HEX2DEC(B14)+(D14*1024),8)</f>
        <v>1FFF8000</v>
      </c>
      <c r="C15" s="103" t="str">
        <f t="shared" ref="C15" si="2">DEC2HEX((HEX2DEC(B21)+(D21*1024))-1,8)</f>
        <v>20005FFF</v>
      </c>
      <c r="D15" s="40">
        <v>8</v>
      </c>
      <c r="E15" s="133" t="str">
        <f>SUM(D15:D22)&amp;"KB"</f>
        <v>64KB</v>
      </c>
      <c r="F15" s="205" t="s">
        <v>18</v>
      </c>
      <c r="G15" s="208"/>
      <c r="H15" s="34"/>
    </row>
    <row r="16" spans="1:8" x14ac:dyDescent="0.25">
      <c r="A16" s="83"/>
      <c r="B16" s="103" t="str">
        <f t="shared" ref="B16:B18" si="3">DEC2HEX(HEX2DEC(B15)+(D15*1024),8)</f>
        <v>1FFFA000</v>
      </c>
      <c r="C16" s="103" t="str">
        <f t="shared" ref="C16:C18" si="4">DEC2HEX((HEX2DEC(B16)+(D16*1024))-1,8)</f>
        <v>1FFFBFFF</v>
      </c>
      <c r="D16" s="40">
        <v>8</v>
      </c>
      <c r="E16" s="134"/>
      <c r="F16" s="206"/>
      <c r="G16" s="208"/>
      <c r="H16" s="34"/>
    </row>
    <row r="17" spans="1:11" x14ac:dyDescent="0.25">
      <c r="A17" s="83"/>
      <c r="B17" s="103" t="str">
        <f t="shared" si="3"/>
        <v>1FFFC000</v>
      </c>
      <c r="C17" s="103" t="str">
        <f t="shared" si="4"/>
        <v>1FFFDFFF</v>
      </c>
      <c r="D17" s="40">
        <v>8</v>
      </c>
      <c r="E17" s="134"/>
      <c r="F17" s="206"/>
      <c r="G17" s="208"/>
      <c r="H17" s="34"/>
    </row>
    <row r="18" spans="1:11" x14ac:dyDescent="0.25">
      <c r="A18" s="83"/>
      <c r="B18" s="103" t="str">
        <f t="shared" si="3"/>
        <v>1FFFE000</v>
      </c>
      <c r="C18" s="103" t="str">
        <f t="shared" si="4"/>
        <v>1FFFFFFF</v>
      </c>
      <c r="D18" s="40">
        <v>8</v>
      </c>
      <c r="E18" s="134"/>
      <c r="F18" s="206"/>
      <c r="G18" s="208"/>
      <c r="H18" s="34"/>
    </row>
    <row r="19" spans="1:11" ht="15" customHeight="1" x14ac:dyDescent="0.25">
      <c r="A19" s="83">
        <v>1</v>
      </c>
      <c r="B19" s="103" t="str">
        <f>DEC2HEX(HEX2DEC(B18)+(D18*1024),8)</f>
        <v>20000000</v>
      </c>
      <c r="C19" s="103" t="str">
        <f>DEC2HEX((HEX2DEC(B19)+(D19*1024))-1,8)</f>
        <v>20001FFF</v>
      </c>
      <c r="D19" s="40">
        <v>8</v>
      </c>
      <c r="E19" s="134"/>
      <c r="F19" s="206"/>
      <c r="G19" s="199" t="s">
        <v>113</v>
      </c>
    </row>
    <row r="20" spans="1:11" ht="15" customHeight="1" x14ac:dyDescent="0.25">
      <c r="A20" s="83">
        <v>2</v>
      </c>
      <c r="B20" s="103" t="str">
        <f>DEC2HEX(HEX2DEC(B19)+(D19*1024),8)</f>
        <v>20002000</v>
      </c>
      <c r="C20" s="103" t="str">
        <f t="shared" ref="C20:C34" si="5">DEC2HEX((HEX2DEC(B20)+(D20*1024))-1,8)</f>
        <v>20003FFF</v>
      </c>
      <c r="D20" s="40">
        <v>8</v>
      </c>
      <c r="E20" s="134"/>
      <c r="F20" s="206"/>
      <c r="G20" s="200"/>
    </row>
    <row r="21" spans="1:11" x14ac:dyDescent="0.25">
      <c r="A21" s="83">
        <v>3</v>
      </c>
      <c r="B21" s="103" t="str">
        <f t="shared" ref="B21:B34" si="6">DEC2HEX(HEX2DEC(B20)+(D20*1024),8)</f>
        <v>20004000</v>
      </c>
      <c r="C21" s="103" t="str">
        <f t="shared" si="5"/>
        <v>20005FFF</v>
      </c>
      <c r="D21" s="40">
        <v>8</v>
      </c>
      <c r="E21" s="134"/>
      <c r="F21" s="206"/>
      <c r="G21" s="200"/>
    </row>
    <row r="22" spans="1:11" x14ac:dyDescent="0.25">
      <c r="A22" s="83">
        <v>4</v>
      </c>
      <c r="B22" s="103" t="str">
        <f t="shared" si="6"/>
        <v>20006000</v>
      </c>
      <c r="C22" s="103" t="str">
        <f t="shared" si="5"/>
        <v>20007FFF</v>
      </c>
      <c r="D22" s="40">
        <v>8</v>
      </c>
      <c r="E22" s="135"/>
      <c r="F22" s="207"/>
      <c r="G22" s="201"/>
    </row>
    <row r="23" spans="1:11" x14ac:dyDescent="0.25">
      <c r="A23" s="83">
        <v>5</v>
      </c>
      <c r="B23" s="103" t="str">
        <f t="shared" si="6"/>
        <v>20008000</v>
      </c>
      <c r="C23" s="103" t="str">
        <f t="shared" si="5"/>
        <v>20009FFF</v>
      </c>
      <c r="D23" s="40">
        <v>8</v>
      </c>
      <c r="E23" s="133" t="str">
        <f>SUM(D23:D34)&amp;"KB"</f>
        <v>96KB</v>
      </c>
      <c r="F23" s="205" t="s">
        <v>15</v>
      </c>
      <c r="G23" s="202" t="s">
        <v>125</v>
      </c>
    </row>
    <row r="24" spans="1:11" x14ac:dyDescent="0.25">
      <c r="A24" s="83">
        <v>6</v>
      </c>
      <c r="B24" s="103" t="str">
        <f t="shared" si="6"/>
        <v>2000A000</v>
      </c>
      <c r="C24" s="103" t="str">
        <f t="shared" si="5"/>
        <v>2000BFFF</v>
      </c>
      <c r="D24" s="40">
        <v>8</v>
      </c>
      <c r="E24" s="134"/>
      <c r="F24" s="206"/>
      <c r="G24" s="203"/>
    </row>
    <row r="25" spans="1:11" x14ac:dyDescent="0.25">
      <c r="A25" s="83">
        <v>7</v>
      </c>
      <c r="B25" s="103" t="str">
        <f t="shared" si="6"/>
        <v>2000C000</v>
      </c>
      <c r="C25" s="103" t="str">
        <f t="shared" si="5"/>
        <v>2000DFFF</v>
      </c>
      <c r="D25" s="40">
        <v>8</v>
      </c>
      <c r="E25" s="134"/>
      <c r="F25" s="206"/>
      <c r="G25" s="203"/>
    </row>
    <row r="26" spans="1:11" x14ac:dyDescent="0.25">
      <c r="A26" s="83">
        <v>8</v>
      </c>
      <c r="B26" s="103" t="str">
        <f t="shared" si="6"/>
        <v>2000E000</v>
      </c>
      <c r="C26" s="103" t="str">
        <f t="shared" si="5"/>
        <v>2000FFFF</v>
      </c>
      <c r="D26" s="40">
        <v>8</v>
      </c>
      <c r="E26" s="134"/>
      <c r="F26" s="206"/>
      <c r="G26" s="203"/>
    </row>
    <row r="27" spans="1:11" ht="15" customHeight="1" x14ac:dyDescent="0.25">
      <c r="A27" s="83">
        <v>9</v>
      </c>
      <c r="B27" s="103" t="str">
        <f t="shared" si="6"/>
        <v>20010000</v>
      </c>
      <c r="C27" s="103" t="str">
        <f t="shared" si="5"/>
        <v>20011FFF</v>
      </c>
      <c r="D27" s="40">
        <v>8</v>
      </c>
      <c r="E27" s="134"/>
      <c r="F27" s="206"/>
      <c r="G27" s="203"/>
      <c r="K27" t="s">
        <v>127</v>
      </c>
    </row>
    <row r="28" spans="1:11" x14ac:dyDescent="0.25">
      <c r="A28" s="83">
        <v>10</v>
      </c>
      <c r="B28" s="103" t="str">
        <f t="shared" si="6"/>
        <v>20012000</v>
      </c>
      <c r="C28" s="103" t="str">
        <f t="shared" si="5"/>
        <v>20013FFF</v>
      </c>
      <c r="D28" s="40">
        <v>8</v>
      </c>
      <c r="E28" s="134"/>
      <c r="F28" s="206"/>
      <c r="G28" s="203"/>
    </row>
    <row r="29" spans="1:11" x14ac:dyDescent="0.25">
      <c r="A29" s="83">
        <v>11</v>
      </c>
      <c r="B29" s="103" t="str">
        <f t="shared" si="6"/>
        <v>20014000</v>
      </c>
      <c r="C29" s="103" t="str">
        <f t="shared" si="5"/>
        <v>20015FFF</v>
      </c>
      <c r="D29" s="40">
        <v>8</v>
      </c>
      <c r="E29" s="134"/>
      <c r="F29" s="206"/>
      <c r="G29" s="203"/>
    </row>
    <row r="30" spans="1:11" x14ac:dyDescent="0.25">
      <c r="A30" s="83">
        <v>12</v>
      </c>
      <c r="B30" s="103" t="str">
        <f t="shared" si="6"/>
        <v>20016000</v>
      </c>
      <c r="C30" s="103" t="str">
        <f t="shared" si="5"/>
        <v>20017FFF</v>
      </c>
      <c r="D30" s="40">
        <v>8</v>
      </c>
      <c r="E30" s="134"/>
      <c r="F30" s="206"/>
      <c r="G30" s="203"/>
    </row>
    <row r="31" spans="1:11" x14ac:dyDescent="0.25">
      <c r="A31" s="83">
        <v>13</v>
      </c>
      <c r="B31" s="103" t="str">
        <f t="shared" si="6"/>
        <v>20018000</v>
      </c>
      <c r="C31" s="103" t="str">
        <f t="shared" si="5"/>
        <v>20019FFF</v>
      </c>
      <c r="D31" s="40">
        <v>8</v>
      </c>
      <c r="E31" s="134"/>
      <c r="F31" s="206"/>
      <c r="G31" s="203"/>
    </row>
    <row r="32" spans="1:11" x14ac:dyDescent="0.25">
      <c r="A32" s="83">
        <v>14</v>
      </c>
      <c r="B32" s="103" t="str">
        <f t="shared" si="6"/>
        <v>2001A000</v>
      </c>
      <c r="C32" s="103" t="str">
        <f t="shared" si="5"/>
        <v>2001BFFF</v>
      </c>
      <c r="D32" s="40">
        <v>8</v>
      </c>
      <c r="E32" s="134"/>
      <c r="F32" s="206"/>
      <c r="G32" s="203"/>
    </row>
    <row r="33" spans="1:7" x14ac:dyDescent="0.25">
      <c r="A33" s="83">
        <v>15</v>
      </c>
      <c r="B33" s="103" t="str">
        <f t="shared" si="6"/>
        <v>2001C000</v>
      </c>
      <c r="C33" s="103" t="str">
        <f t="shared" si="5"/>
        <v>2001DFFF</v>
      </c>
      <c r="D33" s="40">
        <v>8</v>
      </c>
      <c r="E33" s="134"/>
      <c r="F33" s="206"/>
      <c r="G33" s="203"/>
    </row>
    <row r="34" spans="1:7" x14ac:dyDescent="0.25">
      <c r="A34" s="83">
        <v>16</v>
      </c>
      <c r="B34" s="103" t="str">
        <f t="shared" si="6"/>
        <v>2001E000</v>
      </c>
      <c r="C34" s="103" t="str">
        <f t="shared" si="5"/>
        <v>2001FFFF</v>
      </c>
      <c r="D34" s="40">
        <v>8</v>
      </c>
      <c r="E34" s="135"/>
      <c r="F34" s="207"/>
      <c r="G34" s="204"/>
    </row>
    <row r="35" spans="1:7" x14ac:dyDescent="0.25">
      <c r="D35" s="78"/>
      <c r="E35" s="78"/>
    </row>
    <row r="36" spans="1:7" x14ac:dyDescent="0.25">
      <c r="C36" s="115" t="str">
        <f>DEC2HEX((HEX2DEC(C34)-HEX2DEC(B14))+1)</f>
        <v>40000</v>
      </c>
    </row>
  </sheetData>
  <mergeCells count="10">
    <mergeCell ref="E5:E7"/>
    <mergeCell ref="F5:F7"/>
    <mergeCell ref="G5:G7"/>
    <mergeCell ref="G19:G22"/>
    <mergeCell ref="G23:G34"/>
    <mergeCell ref="E15:E22"/>
    <mergeCell ref="F15:F22"/>
    <mergeCell ref="G14:G18"/>
    <mergeCell ref="F23:F34"/>
    <mergeCell ref="E23:E34"/>
  </mergeCells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J22"/>
  <sheetViews>
    <sheetView topLeftCell="A7" workbookViewId="0">
      <selection activeCell="J28" sqref="J28"/>
    </sheetView>
  </sheetViews>
  <sheetFormatPr defaultColWidth="9.140625" defaultRowHeight="15" x14ac:dyDescent="0.25"/>
  <cols>
    <col min="2" max="2" width="12.7109375" style="81" customWidth="1"/>
    <col min="3" max="3" width="10.140625" bestFit="1" customWidth="1"/>
    <col min="5" max="5" width="16.5703125" customWidth="1"/>
    <col min="6" max="6" width="12.7109375" bestFit="1" customWidth="1"/>
    <col min="7" max="7" width="22.5703125" bestFit="1" customWidth="1"/>
    <col min="10" max="10" width="31.140625" customWidth="1"/>
  </cols>
  <sheetData>
    <row r="1" spans="1:8" s="1" customFormat="1" hidden="1" x14ac:dyDescent="0.25">
      <c r="B1" s="79"/>
      <c r="E1" s="4" t="s">
        <v>60</v>
      </c>
      <c r="F1" s="4">
        <f>SUM(D4:D5)</f>
        <v>128</v>
      </c>
      <c r="G1" s="4" t="s">
        <v>36</v>
      </c>
    </row>
    <row r="2" spans="1:8" s="1" customFormat="1" hidden="1" x14ac:dyDescent="0.25">
      <c r="B2" s="79"/>
    </row>
    <row r="3" spans="1:8" hidden="1" x14ac:dyDescent="0.25">
      <c r="A3" s="1" t="s">
        <v>0</v>
      </c>
      <c r="B3" s="91" t="s">
        <v>1</v>
      </c>
      <c r="C3" s="1" t="s">
        <v>2</v>
      </c>
      <c r="D3" s="1" t="s">
        <v>43</v>
      </c>
      <c r="E3" s="1" t="s">
        <v>4</v>
      </c>
      <c r="F3" s="3" t="s">
        <v>5</v>
      </c>
      <c r="G3" s="1" t="s">
        <v>7</v>
      </c>
    </row>
    <row r="4" spans="1:8" hidden="1" x14ac:dyDescent="0.25">
      <c r="A4">
        <v>0</v>
      </c>
      <c r="B4" s="81">
        <v>14000000</v>
      </c>
      <c r="C4" t="s">
        <v>21</v>
      </c>
      <c r="D4">
        <v>96</v>
      </c>
      <c r="E4" t="s">
        <v>58</v>
      </c>
      <c r="F4" t="s">
        <v>23</v>
      </c>
      <c r="G4" t="s">
        <v>12</v>
      </c>
    </row>
    <row r="5" spans="1:8" hidden="1" x14ac:dyDescent="0.25">
      <c r="A5">
        <v>1</v>
      </c>
      <c r="B5" s="81">
        <v>14018000</v>
      </c>
      <c r="C5" t="s">
        <v>22</v>
      </c>
      <c r="D5">
        <v>32</v>
      </c>
      <c r="E5" t="s">
        <v>59</v>
      </c>
    </row>
    <row r="6" spans="1:8" hidden="1" x14ac:dyDescent="0.25">
      <c r="C6" s="1"/>
    </row>
    <row r="8" spans="1:8" x14ac:dyDescent="0.25">
      <c r="A8" s="1"/>
      <c r="B8" s="79"/>
      <c r="C8" s="1"/>
      <c r="D8" s="1"/>
      <c r="E8" s="4" t="s">
        <v>60</v>
      </c>
      <c r="F8" s="4">
        <f>SUM(D11:D12)</f>
        <v>128</v>
      </c>
      <c r="G8" s="4" t="s">
        <v>36</v>
      </c>
      <c r="H8" s="1"/>
    </row>
    <row r="9" spans="1:8" x14ac:dyDescent="0.25">
      <c r="A9" s="1"/>
      <c r="B9" s="79"/>
      <c r="C9" s="1"/>
      <c r="D9" s="1"/>
      <c r="E9" s="1"/>
      <c r="F9" s="1"/>
      <c r="G9" s="1"/>
      <c r="H9" s="1"/>
    </row>
    <row r="10" spans="1:8" x14ac:dyDescent="0.25">
      <c r="A10" s="1" t="s">
        <v>0</v>
      </c>
      <c r="B10" s="91" t="s">
        <v>1</v>
      </c>
      <c r="C10" s="1" t="s">
        <v>2</v>
      </c>
      <c r="D10" s="1" t="s">
        <v>43</v>
      </c>
      <c r="E10" s="1" t="s">
        <v>4</v>
      </c>
      <c r="F10" s="3" t="s">
        <v>5</v>
      </c>
      <c r="G10" s="1" t="s">
        <v>7</v>
      </c>
    </row>
    <row r="11" spans="1:8" x14ac:dyDescent="0.25">
      <c r="A11">
        <v>0</v>
      </c>
      <c r="B11" s="92" t="s">
        <v>96</v>
      </c>
      <c r="C11" s="85" t="s">
        <v>114</v>
      </c>
      <c r="D11">
        <v>96</v>
      </c>
      <c r="E11" t="s">
        <v>120</v>
      </c>
      <c r="F11" t="s">
        <v>23</v>
      </c>
      <c r="G11" t="s">
        <v>12</v>
      </c>
    </row>
    <row r="12" spans="1:8" x14ac:dyDescent="0.25">
      <c r="A12">
        <v>1</v>
      </c>
      <c r="B12" s="92" t="str">
        <f>DEC2HEX(HEX2DEC(C11)+1,8)</f>
        <v>01018000</v>
      </c>
      <c r="C12" s="85" t="s">
        <v>115</v>
      </c>
      <c r="D12">
        <v>32</v>
      </c>
      <c r="E12" t="s">
        <v>123</v>
      </c>
    </row>
    <row r="13" spans="1:8" x14ac:dyDescent="0.25">
      <c r="C13" s="1"/>
    </row>
    <row r="18" spans="10:10" x14ac:dyDescent="0.25">
      <c r="J18" t="s">
        <v>137</v>
      </c>
    </row>
    <row r="20" spans="10:10" x14ac:dyDescent="0.25">
      <c r="J20" t="s">
        <v>138</v>
      </c>
    </row>
    <row r="22" spans="10:10" x14ac:dyDescent="0.25">
      <c r="J22" t="s">
        <v>139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Code Flash</vt:lpstr>
      <vt:lpstr>RAM_Generic</vt:lpstr>
      <vt:lpstr>RAM_FBL</vt:lpstr>
      <vt:lpstr>RAM_Pbl</vt:lpstr>
      <vt:lpstr>RAM_EOL</vt:lpstr>
      <vt:lpstr>Work-Flash</vt:lpstr>
      <vt:lpstr>'Code Flash'!Print_Area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2023-11-01T07:05:56Z</dcterms:modified>
</cp:coreProperties>
</file>